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Prism\"/>
    </mc:Choice>
  </mc:AlternateContent>
  <xr:revisionPtr revIDLastSave="0" documentId="8_{6F105F72-FCFA-40F7-B487-4396407EA0EE}" xr6:coauthVersionLast="41" xr6:coauthVersionMax="41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1 Day Exhibit" sheetId="5" state="hidden" r:id="rId1"/>
    <sheet name="Prism Exhibit Form" sheetId="4" r:id="rId2"/>
    <sheet name="4-5 Day Exhibit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4" l="1"/>
  <c r="F41" i="5" l="1"/>
  <c r="F40" i="5"/>
  <c r="I31" i="5"/>
  <c r="I30" i="5"/>
  <c r="I29" i="5"/>
  <c r="I28" i="5"/>
  <c r="I27" i="5"/>
  <c r="I26" i="5"/>
  <c r="I19" i="5"/>
  <c r="I18" i="5"/>
  <c r="I17" i="5"/>
  <c r="I16" i="5"/>
  <c r="I15" i="5"/>
  <c r="I14" i="5"/>
  <c r="I13" i="5"/>
  <c r="F41" i="4"/>
  <c r="F40" i="4"/>
  <c r="I31" i="4"/>
  <c r="I30" i="4"/>
  <c r="I29" i="4"/>
  <c r="I28" i="4"/>
  <c r="I27" i="4"/>
  <c r="I26" i="4"/>
  <c r="I19" i="4"/>
  <c r="I18" i="4"/>
  <c r="I17" i="4"/>
  <c r="I16" i="4"/>
  <c r="I15" i="4"/>
  <c r="I14" i="4"/>
  <c r="F41" i="1"/>
  <c r="F40" i="1"/>
  <c r="I31" i="1"/>
  <c r="I30" i="1"/>
  <c r="I29" i="1"/>
  <c r="I28" i="1"/>
  <c r="I27" i="1"/>
  <c r="I18" i="1"/>
  <c r="I26" i="1"/>
  <c r="I19" i="1"/>
  <c r="I17" i="1"/>
  <c r="I16" i="1"/>
  <c r="I15" i="1"/>
  <c r="I14" i="1"/>
  <c r="I13" i="1"/>
  <c r="I32" i="4" l="1"/>
  <c r="I35" i="4" s="1"/>
  <c r="I20" i="4"/>
  <c r="I21" i="4" s="1"/>
  <c r="I22" i="4" s="1"/>
  <c r="I32" i="5"/>
  <c r="I33" i="5" s="1"/>
  <c r="I34" i="5" s="1"/>
  <c r="I20" i="5"/>
  <c r="I23" i="5" s="1"/>
  <c r="I20" i="1"/>
  <c r="I21" i="1" s="1"/>
  <c r="I22" i="1" s="1"/>
  <c r="I32" i="1"/>
  <c r="I35" i="1" s="1"/>
  <c r="I33" i="4" l="1"/>
  <c r="I34" i="4" s="1"/>
  <c r="I36" i="4" s="1"/>
  <c r="I23" i="4"/>
  <c r="I24" i="4" s="1"/>
  <c r="I35" i="5"/>
  <c r="I36" i="5" s="1"/>
  <c r="I21" i="5"/>
  <c r="I22" i="5" s="1"/>
  <c r="I33" i="1"/>
  <c r="I34" i="1" s="1"/>
  <c r="I23" i="1"/>
  <c r="I24" i="1" s="1"/>
  <c r="I37" i="4" l="1"/>
  <c r="H40" i="4" s="1"/>
  <c r="I24" i="5"/>
  <c r="I37" i="5" s="1"/>
  <c r="H41" i="5" s="1"/>
  <c r="I36" i="1"/>
  <c r="I37" i="1" s="1"/>
  <c r="H41" i="4" l="1"/>
  <c r="H40" i="5"/>
  <c r="H41" i="1"/>
  <c r="H40" i="1"/>
</calcChain>
</file>

<file path=xl/sharedStrings.xml><?xml version="1.0" encoding="utf-8"?>
<sst xmlns="http://schemas.openxmlformats.org/spreadsheetml/2006/main" count="215" uniqueCount="65">
  <si>
    <t>Order Forms Must Be Typed &amp; Legible</t>
  </si>
  <si>
    <t>ORDER MUST BE RECEIVED BY:</t>
  </si>
  <si>
    <t>Conference Name:</t>
  </si>
  <si>
    <t>Booth #:</t>
  </si>
  <si>
    <t>Company Name:</t>
  </si>
  <si>
    <t>Setup Date:</t>
  </si>
  <si>
    <t>Company Address:</t>
  </si>
  <si>
    <t>Billing Address:</t>
  </si>
  <si>
    <t>City / State / Zip:</t>
  </si>
  <si>
    <t>On-Site Contact:</t>
  </si>
  <si>
    <t>Ordering Contact:</t>
  </si>
  <si>
    <t>Phone#:</t>
  </si>
  <si>
    <t>Ordering Contact Phone#:</t>
  </si>
  <si>
    <t>E-mail:</t>
  </si>
  <si>
    <t>Contact Signature:</t>
  </si>
  <si>
    <t>Card Holder Name:</t>
  </si>
  <si>
    <t xml:space="preserve">Card Holder Signature: </t>
  </si>
  <si>
    <t>Credit Card Type:</t>
  </si>
  <si>
    <t>CC #:</t>
  </si>
  <si>
    <t>Exp. Date:</t>
  </si>
  <si>
    <t xml:space="preserve">SECTION A - Power Drops   </t>
  </si>
  <si>
    <t>Show Rate</t>
  </si>
  <si>
    <t>Setup Charge</t>
  </si>
  <si>
    <t>Qty</t>
  </si>
  <si>
    <t>TOTAL</t>
  </si>
  <si>
    <t>Exhibit Booth Power - 5 amp</t>
  </si>
  <si>
    <t>Exhibit Booth Power - 10 amp</t>
  </si>
  <si>
    <t>Exhibit Booth Power - 15 amp</t>
  </si>
  <si>
    <t>Exhibit Booth Power - 20 amp</t>
  </si>
  <si>
    <t>Additional A/C Power Strip (Requires Power Drop)</t>
  </si>
  <si>
    <t>For Any Special Power Needs (non-120v standard wall plug), Contact AV at 480-518-8029</t>
  </si>
  <si>
    <t>*power access points are configured to the exact amperage requested</t>
  </si>
  <si>
    <t>Subtotal</t>
  </si>
  <si>
    <t>Service Charge (25%):</t>
  </si>
  <si>
    <t xml:space="preserve">            For Fast Service:  Fax Order to 480-518-8089</t>
  </si>
  <si>
    <t>Service Charge Sales Tax (10.2%):</t>
  </si>
  <si>
    <t>SECTION A - TOTAL</t>
  </si>
  <si>
    <t>SECTION B - Additional Audio Visual Items*</t>
  </si>
  <si>
    <t>Wired High Speed Internet Line (Per Device) Up to 5 Mbps</t>
  </si>
  <si>
    <t>Premium Wireless Internet Connection (Per Device) Up to 3Mbps</t>
  </si>
  <si>
    <t>24" Flat Screen Monitor (Table Top)</t>
  </si>
  <si>
    <t>32" Plasma Monitor with standard stand</t>
  </si>
  <si>
    <t>50" Plasma Monitor with standard stand</t>
  </si>
  <si>
    <t xml:space="preserve">*Additional items are available upon Request by calling the Renaissance Event Technology Department at (480) 518-8029. </t>
  </si>
  <si>
    <t>Hotel Conference Service Manager:</t>
  </si>
  <si>
    <t>Amy Eckenroth</t>
  </si>
  <si>
    <t>Rental Sales Tax (9.2%):</t>
  </si>
  <si>
    <t>Exhibit Order Fax #:</t>
  </si>
  <si>
    <t>480-518-8089</t>
  </si>
  <si>
    <t>SECTION B - TOTAL</t>
  </si>
  <si>
    <t>Exhibit Order Email:</t>
  </si>
  <si>
    <t>rozelia.felton@atriumhospitality.com</t>
  </si>
  <si>
    <t>TOTAL CHARGES</t>
  </si>
  <si>
    <t>DO NOT EMAIL FORM IF CC INFORMATION IS PRESENT</t>
  </si>
  <si>
    <t>All Orders Must Be Received 10 Business Days Prior to Event Date To Avoid Additional Charges as Outlined Below:</t>
  </si>
  <si>
    <t>9 to 4 Business Days Prior - Subject to a 50% Upcharge</t>
  </si>
  <si>
    <t>Due By:</t>
  </si>
  <si>
    <t>3 Business Days or Less - Subject to a 75% Upcharge</t>
  </si>
  <si>
    <t>Due to Fire Code, Any Exhibitor Bringing in Items Made of Cloth or Grass (hay, straw, etc.) For Their Booth</t>
  </si>
  <si>
    <t>Need A Certificate of Flame Resistance.  Logo Table Cloths Are Excluded From This Fire Code.</t>
  </si>
  <si>
    <t>Single Day Exhibit Form - Excluding Setup Day</t>
  </si>
  <si>
    <t>2-3 Day Exhibit Form - Excluding Setup Day</t>
  </si>
  <si>
    <t>3-4 Day Exhibit Form - Excluding Setup Day</t>
  </si>
  <si>
    <t>Prism Conference</t>
  </si>
  <si>
    <t>5amps of power provided by Prism at No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</si>
</sst>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2" xfId="1" applyFont="1" applyFill="1" applyBorder="1" applyAlignment="1" applyProtection="1"/>
    <xf numFmtId="0" fontId="2" fillId="0" borderId="4" xfId="1" applyFont="1" applyBorder="1" applyProtection="1"/>
    <xf numFmtId="0" fontId="2" fillId="0" borderId="5" xfId="1" applyFont="1" applyBorder="1" applyAlignment="1" applyProtection="1">
      <alignment horizontal="center"/>
    </xf>
    <xf numFmtId="0" fontId="2" fillId="0" borderId="8" xfId="1" applyFont="1" applyBorder="1" applyProtection="1"/>
    <xf numFmtId="0" fontId="2" fillId="0" borderId="5" xfId="1" applyFont="1" applyBorder="1" applyProtection="1">
      <protection locked="0"/>
    </xf>
    <xf numFmtId="0" fontId="2" fillId="0" borderId="5" xfId="1" applyFont="1" applyBorder="1" applyProtection="1"/>
    <xf numFmtId="44" fontId="2" fillId="0" borderId="7" xfId="2" applyFont="1" applyBorder="1" applyProtection="1">
      <protection locked="0"/>
    </xf>
    <xf numFmtId="0" fontId="2" fillId="2" borderId="11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/>
    </xf>
    <xf numFmtId="44" fontId="2" fillId="2" borderId="12" xfId="2" applyFont="1" applyFill="1" applyBorder="1" applyAlignment="1" applyProtection="1">
      <alignment horizontal="center"/>
    </xf>
    <xf numFmtId="6" fontId="2" fillId="3" borderId="14" xfId="1" applyNumberFormat="1" applyFont="1" applyFill="1" applyBorder="1" applyAlignment="1" applyProtection="1">
      <alignment horizontal="center"/>
    </xf>
    <xf numFmtId="1" fontId="4" fillId="3" borderId="14" xfId="1" applyNumberFormat="1" applyFont="1" applyFill="1" applyBorder="1" applyAlignment="1" applyProtection="1">
      <alignment horizontal="center"/>
      <protection locked="0"/>
    </xf>
    <xf numFmtId="44" fontId="5" fillId="3" borderId="15" xfId="2" applyFont="1" applyFill="1" applyBorder="1" applyProtection="1"/>
    <xf numFmtId="0" fontId="2" fillId="3" borderId="16" xfId="1" applyFont="1" applyFill="1" applyBorder="1" applyAlignment="1" applyProtection="1">
      <alignment horizontal="left"/>
    </xf>
    <xf numFmtId="0" fontId="2" fillId="3" borderId="17" xfId="1" applyFont="1" applyFill="1" applyBorder="1" applyAlignment="1" applyProtection="1">
      <alignment horizontal="left"/>
    </xf>
    <xf numFmtId="0" fontId="2" fillId="3" borderId="18" xfId="1" applyFont="1" applyFill="1" applyBorder="1" applyAlignment="1" applyProtection="1">
      <alignment horizontal="left"/>
    </xf>
    <xf numFmtId="44" fontId="2" fillId="3" borderId="29" xfId="2" applyFont="1" applyFill="1" applyBorder="1" applyProtection="1"/>
    <xf numFmtId="0" fontId="2" fillId="2" borderId="30" xfId="1" applyFont="1" applyFill="1" applyBorder="1" applyAlignment="1" applyProtection="1">
      <alignment wrapText="1"/>
    </xf>
    <xf numFmtId="0" fontId="2" fillId="2" borderId="30" xfId="1" applyFont="1" applyFill="1" applyBorder="1" applyAlignment="1" applyProtection="1">
      <alignment horizontal="center"/>
    </xf>
    <xf numFmtId="44" fontId="2" fillId="2" borderId="31" xfId="2" applyFont="1" applyFill="1" applyBorder="1" applyAlignment="1" applyProtection="1"/>
    <xf numFmtId="6" fontId="2" fillId="0" borderId="34" xfId="1" applyNumberFormat="1" applyFont="1" applyBorder="1" applyAlignment="1" applyProtection="1">
      <alignment horizontal="center"/>
    </xf>
    <xf numFmtId="6" fontId="2" fillId="0" borderId="14" xfId="1" applyNumberFormat="1" applyFont="1" applyBorder="1" applyAlignment="1" applyProtection="1">
      <alignment horizontal="center"/>
    </xf>
    <xf numFmtId="1" fontId="4" fillId="0" borderId="1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 applyProtection="1"/>
    <xf numFmtId="0" fontId="2" fillId="0" borderId="17" xfId="1" applyFont="1" applyBorder="1" applyAlignment="1" applyProtection="1"/>
    <xf numFmtId="0" fontId="2" fillId="0" borderId="18" xfId="1" applyFont="1" applyBorder="1" applyAlignment="1" applyProtection="1"/>
    <xf numFmtId="44" fontId="5" fillId="0" borderId="15" xfId="2" applyFont="1" applyBorder="1" applyProtection="1"/>
    <xf numFmtId="44" fontId="2" fillId="0" borderId="37" xfId="2" applyFont="1" applyBorder="1" applyProtection="1"/>
    <xf numFmtId="44" fontId="2" fillId="0" borderId="31" xfId="2" applyFont="1" applyBorder="1" applyAlignment="1" applyProtection="1">
      <alignment horizontal="right"/>
    </xf>
    <xf numFmtId="1" fontId="4" fillId="0" borderId="0" xfId="1" applyNumberFormat="1" applyFont="1" applyBorder="1" applyAlignment="1" applyProtection="1">
      <alignment horizontal="center"/>
      <protection locked="0"/>
    </xf>
    <xf numFmtId="0" fontId="2" fillId="0" borderId="16" xfId="1" applyFont="1" applyBorder="1" applyProtection="1"/>
    <xf numFmtId="0" fontId="2" fillId="0" borderId="39" xfId="1" applyFont="1" applyBorder="1" applyProtection="1"/>
    <xf numFmtId="6" fontId="2" fillId="3" borderId="14" xfId="1" applyNumberFormat="1" applyFont="1" applyFill="1" applyBorder="1" applyAlignment="1" applyProtection="1">
      <alignment horizontal="center"/>
      <protection locked="0"/>
    </xf>
    <xf numFmtId="6" fontId="2" fillId="0" borderId="14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8" fontId="2" fillId="3" borderId="14" xfId="1" applyNumberFormat="1" applyFont="1" applyFill="1" applyBorder="1" applyAlignment="1" applyProtection="1">
      <alignment horizontal="center"/>
    </xf>
    <xf numFmtId="0" fontId="2" fillId="4" borderId="42" xfId="1" applyFont="1" applyFill="1" applyBorder="1" applyAlignment="1" applyProtection="1">
      <alignment horizontal="left"/>
    </xf>
    <xf numFmtId="0" fontId="2" fillId="4" borderId="38" xfId="1" applyFont="1" applyFill="1" applyBorder="1" applyAlignment="1" applyProtection="1">
      <alignment horizontal="left"/>
    </xf>
    <xf numFmtId="0" fontId="2" fillId="4" borderId="38" xfId="1" applyFont="1" applyFill="1" applyBorder="1" applyAlignment="1" applyProtection="1"/>
    <xf numFmtId="0" fontId="2" fillId="4" borderId="16" xfId="1" applyFont="1" applyFill="1" applyBorder="1" applyAlignment="1" applyProtection="1">
      <alignment horizontal="left"/>
    </xf>
    <xf numFmtId="0" fontId="2" fillId="4" borderId="17" xfId="1" applyFont="1" applyFill="1" applyBorder="1" applyAlignment="1" applyProtection="1">
      <alignment horizontal="left"/>
    </xf>
    <xf numFmtId="0" fontId="2" fillId="4" borderId="17" xfId="1" applyFont="1" applyFill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9" xfId="1" applyFont="1" applyBorder="1" applyAlignment="1" applyProtection="1">
      <alignment horizontal="right"/>
    </xf>
    <xf numFmtId="0" fontId="0" fillId="0" borderId="5" xfId="0" applyBorder="1" applyAlignment="1">
      <alignment horizontal="right"/>
    </xf>
    <xf numFmtId="14" fontId="2" fillId="0" borderId="5" xfId="1" applyNumberFormat="1" applyFont="1" applyFill="1" applyBorder="1" applyAlignment="1" applyProtection="1">
      <alignment horizontal="left"/>
    </xf>
    <xf numFmtId="0" fontId="2" fillId="0" borderId="5" xfId="1" applyFont="1" applyFill="1" applyBorder="1" applyAlignment="1" applyProtection="1">
      <alignment horizontal="left"/>
    </xf>
    <xf numFmtId="0" fontId="2" fillId="0" borderId="7" xfId="1" applyFont="1" applyFill="1" applyBorder="1" applyAlignment="1" applyProtection="1">
      <alignment horizontal="left"/>
    </xf>
    <xf numFmtId="0" fontId="2" fillId="0" borderId="4" xfId="1" applyFont="1" applyFill="1" applyBorder="1" applyAlignment="1" applyProtection="1"/>
    <xf numFmtId="0" fontId="0" fillId="0" borderId="5" xfId="0" applyBorder="1" applyAlignment="1" applyProtection="1"/>
    <xf numFmtId="0" fontId="0" fillId="0" borderId="7" xfId="0" applyBorder="1" applyAlignment="1" applyProtection="1"/>
    <xf numFmtId="14" fontId="2" fillId="0" borderId="2" xfId="1" applyNumberFormat="1" applyFont="1" applyFill="1" applyBorder="1" applyAlignment="1" applyProtection="1">
      <alignment horizontal="center"/>
    </xf>
    <xf numFmtId="14" fontId="2" fillId="0" borderId="3" xfId="1" applyNumberFormat="1" applyFont="1" applyFill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right"/>
      <protection locked="0"/>
    </xf>
    <xf numFmtId="0" fontId="2" fillId="0" borderId="7" xfId="1" applyFont="1" applyFill="1" applyBorder="1" applyAlignment="1" applyProtection="1">
      <alignment horizontal="right"/>
      <protection locked="0"/>
    </xf>
    <xf numFmtId="0" fontId="2" fillId="0" borderId="5" xfId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5" xfId="1" applyFont="1" applyFill="1" applyBorder="1" applyAlignment="1" applyProtection="1">
      <protection locked="0"/>
    </xf>
    <xf numFmtId="0" fontId="2" fillId="0" borderId="9" xfId="1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2" fillId="0" borderId="5" xfId="1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3" borderId="16" xfId="1" applyFont="1" applyFill="1" applyBorder="1" applyAlignment="1" applyProtection="1"/>
    <xf numFmtId="0" fontId="2" fillId="3" borderId="17" xfId="1" applyFont="1" applyFill="1" applyBorder="1" applyAlignment="1" applyProtection="1"/>
    <xf numFmtId="0" fontId="2" fillId="3" borderId="18" xfId="1" applyFont="1" applyFill="1" applyBorder="1" applyAlignment="1" applyProtection="1"/>
    <xf numFmtId="0" fontId="2" fillId="2" borderId="9" xfId="1" applyFont="1" applyFill="1" applyBorder="1" applyAlignment="1" applyProtection="1">
      <alignment horizontal="left"/>
    </xf>
    <xf numFmtId="0" fontId="2" fillId="2" borderId="5" xfId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3" borderId="16" xfId="1" applyFont="1" applyFill="1" applyBorder="1" applyAlignment="1" applyProtection="1">
      <alignment horizontal="left"/>
    </xf>
    <xf numFmtId="0" fontId="2" fillId="3" borderId="17" xfId="1" applyFont="1" applyFill="1" applyBorder="1" applyAlignment="1" applyProtection="1">
      <alignment horizontal="left"/>
    </xf>
    <xf numFmtId="0" fontId="2" fillId="3" borderId="18" xfId="1" applyFont="1" applyFill="1" applyBorder="1" applyAlignment="1" applyProtection="1">
      <alignment horizontal="left"/>
    </xf>
    <xf numFmtId="0" fontId="2" fillId="3" borderId="16" xfId="1" applyFont="1" applyFill="1" applyBorder="1" applyAlignment="1" applyProtection="1">
      <protection locked="0"/>
    </xf>
    <xf numFmtId="0" fontId="2" fillId="3" borderId="17" xfId="1" applyFont="1" applyFill="1" applyBorder="1" applyAlignment="1" applyProtection="1">
      <protection locked="0"/>
    </xf>
    <xf numFmtId="0" fontId="2" fillId="3" borderId="18" xfId="1" applyFont="1" applyFill="1" applyBorder="1" applyAlignment="1" applyProtection="1">
      <protection locked="0"/>
    </xf>
    <xf numFmtId="0" fontId="6" fillId="3" borderId="16" xfId="1" applyFont="1" applyFill="1" applyBorder="1" applyAlignment="1" applyProtection="1">
      <alignment horizontal="center"/>
    </xf>
    <xf numFmtId="0" fontId="6" fillId="3" borderId="17" xfId="1" applyFont="1" applyFill="1" applyBorder="1" applyAlignment="1" applyProtection="1">
      <alignment horizontal="center"/>
    </xf>
    <xf numFmtId="0" fontId="6" fillId="3" borderId="18" xfId="1" applyFont="1" applyFill="1" applyBorder="1" applyAlignment="1" applyProtection="1">
      <alignment horizontal="center"/>
    </xf>
    <xf numFmtId="0" fontId="7" fillId="3" borderId="19" xfId="1" applyFont="1" applyFill="1" applyBorder="1" applyAlignment="1" applyProtection="1">
      <alignment horizontal="center"/>
    </xf>
    <xf numFmtId="0" fontId="7" fillId="3" borderId="18" xfId="1" applyFont="1" applyFill="1" applyBorder="1" applyAlignment="1" applyProtection="1">
      <alignment horizontal="center"/>
    </xf>
    <xf numFmtId="0" fontId="7" fillId="3" borderId="14" xfId="1" applyFont="1" applyFill="1" applyBorder="1" applyAlignment="1" applyProtection="1">
      <alignment horizontal="center"/>
    </xf>
    <xf numFmtId="0" fontId="2" fillId="3" borderId="14" xfId="1" applyFont="1" applyFill="1" applyBorder="1" applyAlignment="1" applyProtection="1">
      <alignment horizontal="right"/>
    </xf>
    <xf numFmtId="0" fontId="8" fillId="3" borderId="20" xfId="1" applyFont="1" applyFill="1" applyBorder="1" applyAlignment="1" applyProtection="1"/>
    <xf numFmtId="0" fontId="8" fillId="3" borderId="21" xfId="1" applyFont="1" applyFill="1" applyBorder="1" applyAlignment="1" applyProtection="1"/>
    <xf numFmtId="0" fontId="8" fillId="3" borderId="22" xfId="1" applyFont="1" applyFill="1" applyBorder="1" applyAlignment="1" applyProtection="1"/>
    <xf numFmtId="0" fontId="2" fillId="3" borderId="23" xfId="1" applyFont="1" applyFill="1" applyBorder="1" applyAlignment="1" applyProtection="1">
      <alignment horizontal="right"/>
    </xf>
    <xf numFmtId="0" fontId="2" fillId="3" borderId="17" xfId="1" applyFont="1" applyFill="1" applyBorder="1" applyAlignment="1" applyProtection="1">
      <alignment horizontal="right"/>
    </xf>
    <xf numFmtId="0" fontId="2" fillId="3" borderId="18" xfId="1" applyFont="1" applyFill="1" applyBorder="1" applyAlignment="1" applyProtection="1">
      <alignment horizontal="right"/>
    </xf>
    <xf numFmtId="0" fontId="2" fillId="0" borderId="16" xfId="1" applyFont="1" applyBorder="1" applyAlignment="1" applyProtection="1">
      <protection locked="0"/>
    </xf>
    <xf numFmtId="0" fontId="2" fillId="0" borderId="17" xfId="1" applyFont="1" applyBorder="1" applyAlignment="1" applyProtection="1">
      <protection locked="0"/>
    </xf>
    <xf numFmtId="0" fontId="2" fillId="0" borderId="18" xfId="1" applyFont="1" applyBorder="1" applyAlignment="1" applyProtection="1">
      <protection locked="0"/>
    </xf>
    <xf numFmtId="0" fontId="10" fillId="0" borderId="19" xfId="1" applyFont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/>
    </xf>
    <xf numFmtId="0" fontId="9" fillId="3" borderId="8" xfId="1" applyFont="1" applyFill="1" applyBorder="1" applyAlignment="1" applyProtection="1"/>
    <xf numFmtId="0" fontId="2" fillId="3" borderId="0" xfId="1" applyFont="1" applyFill="1" applyBorder="1" applyAlignment="1" applyProtection="1"/>
    <xf numFmtId="0" fontId="2" fillId="3" borderId="24" xfId="1" applyFont="1" applyFill="1" applyBorder="1" applyAlignment="1" applyProtection="1"/>
    <xf numFmtId="0" fontId="2" fillId="3" borderId="25" xfId="1" applyFont="1" applyFill="1" applyBorder="1" applyAlignment="1" applyProtection="1"/>
    <xf numFmtId="0" fontId="2" fillId="3" borderId="26" xfId="1" applyFont="1" applyFill="1" applyBorder="1" applyAlignment="1" applyProtection="1"/>
    <xf numFmtId="0" fontId="2" fillId="3" borderId="27" xfId="1" applyFont="1" applyFill="1" applyBorder="1" applyAlignment="1" applyProtection="1"/>
    <xf numFmtId="0" fontId="2" fillId="3" borderId="28" xfId="1" applyFont="1" applyFill="1" applyBorder="1" applyAlignment="1" applyProtection="1">
      <alignment horizontal="right"/>
    </xf>
    <xf numFmtId="0" fontId="2" fillId="4" borderId="8" xfId="1" applyFont="1" applyFill="1" applyBorder="1" applyAlignment="1" applyProtection="1">
      <alignment horizontal="center"/>
    </xf>
    <xf numFmtId="0" fontId="2" fillId="4" borderId="0" xfId="1" applyFont="1" applyFill="1" applyBorder="1" applyAlignment="1" applyProtection="1">
      <alignment horizontal="center"/>
    </xf>
    <xf numFmtId="0" fontId="2" fillId="4" borderId="45" xfId="1" applyFont="1" applyFill="1" applyBorder="1" applyAlignment="1" applyProtection="1">
      <alignment horizontal="center"/>
    </xf>
    <xf numFmtId="0" fontId="2" fillId="4" borderId="25" xfId="1" applyFont="1" applyFill="1" applyBorder="1" applyAlignment="1" applyProtection="1">
      <alignment horizontal="center"/>
    </xf>
    <xf numFmtId="0" fontId="2" fillId="4" borderId="26" xfId="1" applyFont="1" applyFill="1" applyBorder="1" applyAlignment="1" applyProtection="1">
      <alignment horizontal="center"/>
    </xf>
    <xf numFmtId="0" fontId="2" fillId="4" borderId="46" xfId="1" applyFont="1" applyFill="1" applyBorder="1" applyAlignment="1" applyProtection="1">
      <alignment horizontal="center"/>
    </xf>
    <xf numFmtId="0" fontId="2" fillId="0" borderId="17" xfId="1" applyFont="1" applyBorder="1" applyAlignment="1" applyProtection="1">
      <alignment horizontal="center"/>
    </xf>
    <xf numFmtId="0" fontId="2" fillId="0" borderId="18" xfId="1" applyFont="1" applyBorder="1" applyAlignment="1" applyProtection="1">
      <alignment horizontal="center"/>
    </xf>
    <xf numFmtId="0" fontId="2" fillId="0" borderId="22" xfId="1" applyFont="1" applyBorder="1" applyAlignment="1" applyProtection="1">
      <alignment horizontal="right"/>
    </xf>
    <xf numFmtId="0" fontId="2" fillId="0" borderId="35" xfId="1" applyFont="1" applyBorder="1" applyAlignment="1" applyProtection="1">
      <alignment horizontal="right"/>
    </xf>
    <xf numFmtId="0" fontId="2" fillId="0" borderId="36" xfId="1" applyFont="1" applyBorder="1" applyAlignment="1" applyProtection="1">
      <alignment horizontal="right"/>
    </xf>
    <xf numFmtId="0" fontId="12" fillId="0" borderId="40" xfId="3" applyFont="1" applyBorder="1" applyAlignment="1" applyProtection="1">
      <alignment horizontal="center"/>
    </xf>
    <xf numFmtId="0" fontId="3" fillId="0" borderId="40" xfId="1" applyFont="1" applyBorder="1" applyAlignment="1" applyProtection="1">
      <alignment horizontal="center"/>
    </xf>
    <xf numFmtId="0" fontId="3" fillId="0" borderId="41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right"/>
    </xf>
    <xf numFmtId="0" fontId="8" fillId="3" borderId="2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/>
    </xf>
    <xf numFmtId="0" fontId="2" fillId="4" borderId="2" xfId="1" applyFont="1" applyFill="1" applyBorder="1" applyAlignment="1" applyProtection="1">
      <alignment horizontal="center"/>
    </xf>
    <xf numFmtId="0" fontId="2" fillId="4" borderId="3" xfId="1" applyFont="1" applyFill="1" applyBorder="1" applyAlignment="1" applyProtection="1">
      <alignment horizontal="center"/>
    </xf>
    <xf numFmtId="0" fontId="13" fillId="0" borderId="26" xfId="0" applyFont="1" applyBorder="1" applyAlignment="1">
      <alignment horizontal="center"/>
    </xf>
    <xf numFmtId="14" fontId="2" fillId="4" borderId="38" xfId="0" applyNumberFormat="1" applyFont="1" applyFill="1" applyBorder="1" applyAlignment="1" applyProtection="1">
      <alignment horizontal="center"/>
    </xf>
    <xf numFmtId="164" fontId="2" fillId="4" borderId="38" xfId="2" applyNumberFormat="1" applyFont="1" applyFill="1" applyBorder="1" applyAlignment="1" applyProtection="1">
      <alignment horizontal="center"/>
    </xf>
    <xf numFmtId="164" fontId="2" fillId="4" borderId="43" xfId="2" applyNumberFormat="1" applyFont="1" applyFill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center"/>
    </xf>
    <xf numFmtId="164" fontId="2" fillId="4" borderId="17" xfId="2" applyNumberFormat="1" applyFont="1" applyFill="1" applyBorder="1" applyAlignment="1" applyProtection="1">
      <alignment horizontal="center"/>
    </xf>
    <xf numFmtId="164" fontId="2" fillId="4" borderId="44" xfId="2" applyNumberFormat="1" applyFont="1" applyFill="1" applyBorder="1" applyAlignment="1" applyProtection="1">
      <alignment horizontal="center"/>
    </xf>
    <xf numFmtId="0" fontId="2" fillId="0" borderId="14" xfId="1" applyFont="1" applyBorder="1" applyAlignment="1" applyProtection="1">
      <alignment horizontal="right"/>
    </xf>
    <xf numFmtId="0" fontId="2" fillId="0" borderId="23" xfId="1" applyFont="1" applyBorder="1" applyAlignment="1" applyProtection="1">
      <alignment horizontal="right"/>
    </xf>
    <xf numFmtId="0" fontId="2" fillId="0" borderId="19" xfId="1" applyFont="1" applyBorder="1" applyAlignment="1" applyProtection="1">
      <alignment horizontal="center" vertical="top" wrapText="1"/>
    </xf>
    <xf numFmtId="0" fontId="2" fillId="0" borderId="18" xfId="1" applyFont="1" applyBorder="1" applyAlignment="1" applyProtection="1">
      <alignment horizontal="center" vertical="top" wrapText="1"/>
    </xf>
    <xf numFmtId="0" fontId="2" fillId="0" borderId="14" xfId="1" applyFont="1" applyBorder="1" applyAlignment="1" applyProtection="1">
      <alignment horizontal="center" vertical="top" wrapText="1"/>
    </xf>
    <xf numFmtId="0" fontId="2" fillId="0" borderId="16" xfId="1" applyFont="1" applyBorder="1" applyAlignment="1" applyProtection="1"/>
    <xf numFmtId="0" fontId="2" fillId="0" borderId="17" xfId="1" applyFont="1" applyBorder="1" applyAlignment="1" applyProtection="1"/>
    <xf numFmtId="0" fontId="5" fillId="0" borderId="17" xfId="1" applyFont="1" applyBorder="1" applyAlignment="1" applyProtection="1">
      <alignment horizontal="left"/>
    </xf>
    <xf numFmtId="0" fontId="5" fillId="0" borderId="18" xfId="1" applyFont="1" applyBorder="1" applyAlignment="1" applyProtection="1">
      <alignment horizontal="left"/>
    </xf>
    <xf numFmtId="0" fontId="2" fillId="2" borderId="4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0" borderId="32" xfId="1" applyFont="1" applyBorder="1" applyAlignment="1" applyProtection="1"/>
    <xf numFmtId="0" fontId="2" fillId="0" borderId="33" xfId="1" applyFont="1" applyBorder="1" applyAlignment="1" applyProtection="1"/>
    <xf numFmtId="0" fontId="2" fillId="0" borderId="13" xfId="1" applyFont="1" applyBorder="1" applyAlignment="1" applyProtection="1"/>
    <xf numFmtId="0" fontId="2" fillId="0" borderId="18" xfId="1" applyFont="1" applyBorder="1" applyAlignment="1" applyProtection="1"/>
    <xf numFmtId="6" fontId="14" fillId="5" borderId="47" xfId="1" applyNumberFormat="1" applyFont="1" applyFill="1" applyBorder="1" applyAlignment="1" applyProtection="1">
      <alignment horizontal="center"/>
    </xf>
    <xf numFmtId="0" fontId="15" fillId="5" borderId="33" xfId="0" applyFont="1" applyFill="1" applyBorder="1" applyAlignment="1"/>
    <xf numFmtId="0" fontId="15" fillId="5" borderId="48" xfId="0" applyFont="1" applyFill="1" applyBorder="1" applyAlignment="1"/>
    <xf numFmtId="0" fontId="2" fillId="0" borderId="5" xfId="1" applyFont="1" applyFill="1" applyBorder="1" applyAlignment="1" applyProtection="1"/>
    <xf numFmtId="0" fontId="2" fillId="0" borderId="7" xfId="1" applyFont="1" applyFill="1" applyBorder="1" applyAlignment="1" applyProtection="1"/>
    <xf numFmtId="14" fontId="2" fillId="0" borderId="5" xfId="1" applyNumberFormat="1" applyFont="1" applyFill="1" applyBorder="1" applyAlignment="1" applyProtection="1">
      <alignment horizontal="center"/>
    </xf>
    <xf numFmtId="14" fontId="2" fillId="0" borderId="7" xfId="1" applyNumberFormat="1" applyFont="1" applyFill="1" applyBorder="1" applyAlignment="1" applyProtection="1">
      <alignment horizontal="center"/>
    </xf>
    <xf numFmtId="0" fontId="2" fillId="5" borderId="16" xfId="1" applyFont="1" applyFill="1" applyBorder="1" applyAlignment="1" applyProtection="1">
      <alignment horizontal="left"/>
    </xf>
    <xf numFmtId="0" fontId="2" fillId="5" borderId="17" xfId="1" applyFont="1" applyFill="1" applyBorder="1" applyAlignment="1" applyProtection="1">
      <alignment horizontal="left"/>
    </xf>
    <xf numFmtId="0" fontId="2" fillId="5" borderId="18" xfId="1" applyFont="1" applyFill="1" applyBorder="1" applyAlignment="1" applyProtection="1">
      <alignment horizontal="left"/>
    </xf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zelia.felton@atriumhospitality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zelia.felton@atriumhospitality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ozelia.felton@atriumhospitali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workbookViewId="0">
      <selection sqref="A1:I1"/>
    </sheetView>
  </sheetViews>
  <sheetFormatPr defaultRowHeight="15" x14ac:dyDescent="0.25"/>
  <cols>
    <col min="1" max="1" width="18.28515625" customWidth="1"/>
    <col min="4" max="4" width="19.7109375" customWidth="1"/>
    <col min="5" max="5" width="7.5703125" customWidth="1"/>
    <col min="7" max="7" width="10.140625" customWidth="1"/>
    <col min="8" max="8" width="11.42578125" customWidth="1"/>
    <col min="9" max="9" width="12.28515625" customWidth="1"/>
  </cols>
  <sheetData>
    <row r="1" spans="1:9" ht="19.5" thickBot="1" x14ac:dyDescent="0.35">
      <c r="A1" s="127" t="s">
        <v>60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50" t="s">
        <v>0</v>
      </c>
      <c r="B2" s="51"/>
      <c r="C2" s="51"/>
      <c r="D2" s="52"/>
      <c r="E2" s="1" t="s">
        <v>1</v>
      </c>
      <c r="F2" s="1"/>
      <c r="G2" s="1"/>
      <c r="H2" s="53"/>
      <c r="I2" s="54"/>
    </row>
    <row r="3" spans="1:9" ht="15.75" thickBot="1" x14ac:dyDescent="0.3">
      <c r="A3" s="2" t="s">
        <v>2</v>
      </c>
      <c r="B3" s="55"/>
      <c r="C3" s="55"/>
      <c r="D3" s="56"/>
      <c r="E3" s="45" t="s">
        <v>3</v>
      </c>
      <c r="F3" s="46"/>
      <c r="G3" s="57"/>
      <c r="H3" s="57"/>
      <c r="I3" s="58"/>
    </row>
    <row r="4" spans="1:9" ht="15.75" thickBot="1" x14ac:dyDescent="0.3">
      <c r="A4" s="2" t="s">
        <v>4</v>
      </c>
      <c r="B4" s="43"/>
      <c r="C4" s="43"/>
      <c r="D4" s="44"/>
      <c r="E4" s="45" t="s">
        <v>5</v>
      </c>
      <c r="F4" s="46"/>
      <c r="G4" s="47"/>
      <c r="H4" s="48"/>
      <c r="I4" s="49"/>
    </row>
    <row r="5" spans="1:9" ht="15.75" thickBot="1" x14ac:dyDescent="0.3">
      <c r="A5" s="2" t="s">
        <v>6</v>
      </c>
      <c r="B5" s="43"/>
      <c r="C5" s="43"/>
      <c r="D5" s="44"/>
      <c r="E5" s="45" t="s">
        <v>7</v>
      </c>
      <c r="F5" s="46"/>
      <c r="G5" s="59"/>
      <c r="H5" s="60"/>
      <c r="I5" s="61"/>
    </row>
    <row r="6" spans="1:9" ht="15.75" thickBot="1" x14ac:dyDescent="0.3">
      <c r="A6" s="2" t="s">
        <v>8</v>
      </c>
      <c r="B6" s="43"/>
      <c r="C6" s="43"/>
      <c r="D6" s="44"/>
      <c r="E6" s="45" t="s">
        <v>8</v>
      </c>
      <c r="F6" s="46"/>
      <c r="G6" s="59"/>
      <c r="H6" s="60"/>
      <c r="I6" s="61"/>
    </row>
    <row r="7" spans="1:9" ht="15.75" thickBot="1" x14ac:dyDescent="0.3">
      <c r="A7" s="2" t="s">
        <v>9</v>
      </c>
      <c r="B7" s="43"/>
      <c r="C7" s="43"/>
      <c r="D7" s="44"/>
      <c r="E7" s="45" t="s">
        <v>10</v>
      </c>
      <c r="F7" s="46"/>
      <c r="G7" s="62"/>
      <c r="H7" s="60"/>
      <c r="I7" s="61"/>
    </row>
    <row r="8" spans="1:9" ht="15.75" thickBot="1" x14ac:dyDescent="0.3">
      <c r="A8" s="4" t="s">
        <v>11</v>
      </c>
      <c r="B8" s="43"/>
      <c r="C8" s="43"/>
      <c r="D8" s="44"/>
      <c r="E8" s="63" t="s">
        <v>12</v>
      </c>
      <c r="F8" s="64"/>
      <c r="G8" s="64"/>
      <c r="H8" s="65"/>
      <c r="I8" s="66"/>
    </row>
    <row r="9" spans="1:9" ht="15.75" thickBot="1" x14ac:dyDescent="0.3">
      <c r="A9" s="2" t="s">
        <v>13</v>
      </c>
      <c r="B9" s="43"/>
      <c r="C9" s="43"/>
      <c r="D9" s="44"/>
      <c r="E9" s="70" t="s">
        <v>14</v>
      </c>
      <c r="F9" s="64"/>
      <c r="G9" s="71"/>
      <c r="H9" s="72"/>
      <c r="I9" s="66"/>
    </row>
    <row r="10" spans="1:9" ht="15.75" thickBot="1" x14ac:dyDescent="0.3">
      <c r="A10" s="2" t="s">
        <v>15</v>
      </c>
      <c r="B10" s="43"/>
      <c r="C10" s="43"/>
      <c r="D10" s="44"/>
      <c r="E10" s="70" t="s">
        <v>16</v>
      </c>
      <c r="F10" s="64"/>
      <c r="G10" s="64"/>
      <c r="H10" s="71"/>
      <c r="I10" s="66"/>
    </row>
    <row r="11" spans="1:9" ht="15.75" thickBot="1" x14ac:dyDescent="0.3">
      <c r="A11" s="2" t="s">
        <v>17</v>
      </c>
      <c r="B11" s="5"/>
      <c r="C11" s="6" t="s">
        <v>18</v>
      </c>
      <c r="D11" s="43"/>
      <c r="E11" s="43"/>
      <c r="F11" s="43"/>
      <c r="G11" s="43"/>
      <c r="H11" s="3" t="s">
        <v>19</v>
      </c>
      <c r="I11" s="7"/>
    </row>
    <row r="12" spans="1:9" ht="30.75" thickBot="1" x14ac:dyDescent="0.3">
      <c r="A12" s="73" t="s">
        <v>20</v>
      </c>
      <c r="B12" s="74"/>
      <c r="C12" s="74"/>
      <c r="D12" s="74"/>
      <c r="E12" s="75"/>
      <c r="F12" s="8" t="s">
        <v>21</v>
      </c>
      <c r="G12" s="8" t="s">
        <v>22</v>
      </c>
      <c r="H12" s="9" t="s">
        <v>23</v>
      </c>
      <c r="I12" s="10" t="s">
        <v>24</v>
      </c>
    </row>
    <row r="13" spans="1:9" x14ac:dyDescent="0.25">
      <c r="A13" s="76" t="s">
        <v>25</v>
      </c>
      <c r="B13" s="77"/>
      <c r="C13" s="77"/>
      <c r="D13" s="77"/>
      <c r="E13" s="78"/>
      <c r="F13" s="36">
        <v>82.5</v>
      </c>
      <c r="G13" s="11">
        <v>45</v>
      </c>
      <c r="H13" s="12"/>
      <c r="I13" s="13">
        <f t="shared" ref="I13:I18" si="0">(F13*H13)+(G13*H13)</f>
        <v>0</v>
      </c>
    </row>
    <row r="14" spans="1:9" x14ac:dyDescent="0.25">
      <c r="A14" s="14" t="s">
        <v>26</v>
      </c>
      <c r="B14" s="15"/>
      <c r="C14" s="15"/>
      <c r="D14" s="15"/>
      <c r="E14" s="16"/>
      <c r="F14" s="36">
        <v>130</v>
      </c>
      <c r="G14" s="11">
        <v>67.5</v>
      </c>
      <c r="H14" s="12"/>
      <c r="I14" s="13">
        <f t="shared" si="0"/>
        <v>0</v>
      </c>
    </row>
    <row r="15" spans="1:9" x14ac:dyDescent="0.25">
      <c r="A15" s="67" t="s">
        <v>27</v>
      </c>
      <c r="B15" s="68"/>
      <c r="C15" s="68"/>
      <c r="D15" s="68"/>
      <c r="E15" s="69"/>
      <c r="F15" s="36">
        <v>152.5</v>
      </c>
      <c r="G15" s="11">
        <v>90</v>
      </c>
      <c r="H15" s="12"/>
      <c r="I15" s="13">
        <f t="shared" si="0"/>
        <v>0</v>
      </c>
    </row>
    <row r="16" spans="1:9" x14ac:dyDescent="0.25">
      <c r="A16" s="67" t="s">
        <v>28</v>
      </c>
      <c r="B16" s="68"/>
      <c r="C16" s="68"/>
      <c r="D16" s="68"/>
      <c r="E16" s="69"/>
      <c r="F16" s="36">
        <v>172.5</v>
      </c>
      <c r="G16" s="11">
        <v>90</v>
      </c>
      <c r="H16" s="12"/>
      <c r="I16" s="13">
        <f t="shared" si="0"/>
        <v>0</v>
      </c>
    </row>
    <row r="17" spans="1:11" x14ac:dyDescent="0.25">
      <c r="A17" s="67" t="s">
        <v>29</v>
      </c>
      <c r="B17" s="68"/>
      <c r="C17" s="68"/>
      <c r="D17" s="68"/>
      <c r="E17" s="69"/>
      <c r="F17" s="36">
        <v>11.5</v>
      </c>
      <c r="G17" s="11">
        <v>0</v>
      </c>
      <c r="H17" s="12"/>
      <c r="I17" s="13">
        <f t="shared" si="0"/>
        <v>0</v>
      </c>
    </row>
    <row r="18" spans="1:11" x14ac:dyDescent="0.25">
      <c r="A18" s="79"/>
      <c r="B18" s="80"/>
      <c r="C18" s="80"/>
      <c r="D18" s="80"/>
      <c r="E18" s="81"/>
      <c r="F18" s="33"/>
      <c r="G18" s="33"/>
      <c r="H18" s="12"/>
      <c r="I18" s="13">
        <f t="shared" si="0"/>
        <v>0</v>
      </c>
    </row>
    <row r="19" spans="1:11" x14ac:dyDescent="0.25">
      <c r="A19" s="82" t="s">
        <v>30</v>
      </c>
      <c r="B19" s="83"/>
      <c r="C19" s="83"/>
      <c r="D19" s="83"/>
      <c r="E19" s="83"/>
      <c r="F19" s="83"/>
      <c r="G19" s="83"/>
      <c r="H19" s="84"/>
      <c r="I19" s="13">
        <f>(F19*H19*2)+(G19*H19)</f>
        <v>0</v>
      </c>
    </row>
    <row r="20" spans="1:11" x14ac:dyDescent="0.25">
      <c r="A20" s="85" t="s">
        <v>31</v>
      </c>
      <c r="B20" s="86"/>
      <c r="C20" s="87"/>
      <c r="D20" s="87"/>
      <c r="E20" s="87"/>
      <c r="F20" s="88" t="s">
        <v>32</v>
      </c>
      <c r="G20" s="88"/>
      <c r="H20" s="88"/>
      <c r="I20" s="13">
        <f>SUM(I13:I19)</f>
        <v>0</v>
      </c>
    </row>
    <row r="21" spans="1:11" x14ac:dyDescent="0.25">
      <c r="A21" s="89"/>
      <c r="B21" s="90"/>
      <c r="C21" s="90"/>
      <c r="D21" s="90"/>
      <c r="E21" s="91"/>
      <c r="F21" s="92" t="s">
        <v>33</v>
      </c>
      <c r="G21" s="93"/>
      <c r="H21" s="94"/>
      <c r="I21" s="13">
        <f>I20*24%</f>
        <v>0</v>
      </c>
    </row>
    <row r="22" spans="1:11" x14ac:dyDescent="0.25">
      <c r="A22" s="89" t="s">
        <v>34</v>
      </c>
      <c r="B22" s="90"/>
      <c r="C22" s="90"/>
      <c r="D22" s="90"/>
      <c r="E22" s="91"/>
      <c r="F22" s="88" t="s">
        <v>35</v>
      </c>
      <c r="G22" s="88"/>
      <c r="H22" s="88"/>
      <c r="I22" s="13">
        <f>I21*10.2%</f>
        <v>0</v>
      </c>
    </row>
    <row r="23" spans="1:11" x14ac:dyDescent="0.25">
      <c r="A23" s="101"/>
      <c r="B23" s="102"/>
      <c r="C23" s="102"/>
      <c r="D23" s="102"/>
      <c r="E23" s="103"/>
      <c r="F23" s="88" t="s">
        <v>46</v>
      </c>
      <c r="G23" s="88"/>
      <c r="H23" s="88"/>
      <c r="I23" s="13">
        <f>I20*9.2%</f>
        <v>0</v>
      </c>
    </row>
    <row r="24" spans="1:11" ht="15.75" thickBot="1" x14ac:dyDescent="0.3">
      <c r="A24" s="104"/>
      <c r="B24" s="105"/>
      <c r="C24" s="105"/>
      <c r="D24" s="105"/>
      <c r="E24" s="106"/>
      <c r="F24" s="107" t="s">
        <v>36</v>
      </c>
      <c r="G24" s="107"/>
      <c r="H24" s="107"/>
      <c r="I24" s="17">
        <f>SUM(I20:I23)</f>
        <v>0</v>
      </c>
    </row>
    <row r="25" spans="1:11" ht="30.75" thickBot="1" x14ac:dyDescent="0.3">
      <c r="A25" s="143" t="s">
        <v>37</v>
      </c>
      <c r="B25" s="144"/>
      <c r="C25" s="144"/>
      <c r="D25" s="144"/>
      <c r="E25" s="145"/>
      <c r="F25" s="8" t="s">
        <v>21</v>
      </c>
      <c r="G25" s="18" t="s">
        <v>22</v>
      </c>
      <c r="H25" s="19" t="s">
        <v>23</v>
      </c>
      <c r="I25" s="20" t="s">
        <v>24</v>
      </c>
    </row>
    <row r="26" spans="1:11" x14ac:dyDescent="0.25">
      <c r="A26" s="146" t="s">
        <v>38</v>
      </c>
      <c r="B26" s="147"/>
      <c r="C26" s="147"/>
      <c r="D26" s="147"/>
      <c r="E26" s="148"/>
      <c r="F26" s="21">
        <v>90</v>
      </c>
      <c r="G26" s="21">
        <v>90</v>
      </c>
      <c r="H26" s="30"/>
      <c r="I26" s="13">
        <f>(F26*H26)+(G26*H26)</f>
        <v>0</v>
      </c>
      <c r="K26" s="35"/>
    </row>
    <row r="27" spans="1:11" x14ac:dyDescent="0.25">
      <c r="A27" s="139" t="s">
        <v>39</v>
      </c>
      <c r="B27" s="140"/>
      <c r="C27" s="140"/>
      <c r="D27" s="140"/>
      <c r="E27" s="149"/>
      <c r="F27" s="22">
        <v>14</v>
      </c>
      <c r="G27" s="21">
        <v>45</v>
      </c>
      <c r="H27" s="23"/>
      <c r="I27" s="13">
        <f t="shared" ref="I27:I31" si="1">(F27*H27)+(G27*H27)</f>
        <v>0</v>
      </c>
    </row>
    <row r="28" spans="1:11" x14ac:dyDescent="0.25">
      <c r="A28" s="24" t="s">
        <v>40</v>
      </c>
      <c r="B28" s="25"/>
      <c r="C28" s="25"/>
      <c r="D28" s="25"/>
      <c r="E28" s="26"/>
      <c r="F28" s="22">
        <v>100</v>
      </c>
      <c r="G28" s="22">
        <v>45</v>
      </c>
      <c r="H28" s="23"/>
      <c r="I28" s="13">
        <f t="shared" si="1"/>
        <v>0</v>
      </c>
    </row>
    <row r="29" spans="1:11" x14ac:dyDescent="0.25">
      <c r="A29" s="24" t="s">
        <v>41</v>
      </c>
      <c r="B29" s="25"/>
      <c r="C29" s="25"/>
      <c r="D29" s="25"/>
      <c r="E29" s="26"/>
      <c r="F29" s="22">
        <v>125</v>
      </c>
      <c r="G29" s="22">
        <v>90</v>
      </c>
      <c r="H29" s="23"/>
      <c r="I29" s="13">
        <f t="shared" si="1"/>
        <v>0</v>
      </c>
    </row>
    <row r="30" spans="1:11" x14ac:dyDescent="0.25">
      <c r="A30" s="139" t="s">
        <v>42</v>
      </c>
      <c r="B30" s="140"/>
      <c r="C30" s="140"/>
      <c r="D30" s="140"/>
      <c r="E30" s="149"/>
      <c r="F30" s="22">
        <v>340</v>
      </c>
      <c r="G30" s="22">
        <v>90</v>
      </c>
      <c r="H30" s="23"/>
      <c r="I30" s="13">
        <f t="shared" si="1"/>
        <v>0</v>
      </c>
    </row>
    <row r="31" spans="1:11" x14ac:dyDescent="0.25">
      <c r="A31" s="95"/>
      <c r="B31" s="96"/>
      <c r="C31" s="96"/>
      <c r="D31" s="96"/>
      <c r="E31" s="97"/>
      <c r="F31" s="34"/>
      <c r="G31" s="34"/>
      <c r="H31" s="23"/>
      <c r="I31" s="13">
        <f t="shared" si="1"/>
        <v>0</v>
      </c>
    </row>
    <row r="32" spans="1:11" x14ac:dyDescent="0.25">
      <c r="A32" s="98"/>
      <c r="B32" s="99"/>
      <c r="C32" s="100"/>
      <c r="D32" s="100"/>
      <c r="E32" s="100"/>
      <c r="F32" s="134" t="s">
        <v>32</v>
      </c>
      <c r="G32" s="134"/>
      <c r="H32" s="135"/>
      <c r="I32" s="27">
        <f>SUM(I26:I31)</f>
        <v>0</v>
      </c>
    </row>
    <row r="33" spans="1:9" x14ac:dyDescent="0.25">
      <c r="A33" s="136" t="s">
        <v>43</v>
      </c>
      <c r="B33" s="137"/>
      <c r="C33" s="138"/>
      <c r="D33" s="138"/>
      <c r="E33" s="138"/>
      <c r="F33" s="134" t="s">
        <v>33</v>
      </c>
      <c r="G33" s="134"/>
      <c r="H33" s="135"/>
      <c r="I33" s="27">
        <f>I32*24%</f>
        <v>0</v>
      </c>
    </row>
    <row r="34" spans="1:9" x14ac:dyDescent="0.25">
      <c r="A34" s="136"/>
      <c r="B34" s="137"/>
      <c r="C34" s="138"/>
      <c r="D34" s="138"/>
      <c r="E34" s="138"/>
      <c r="F34" s="134" t="s">
        <v>35</v>
      </c>
      <c r="G34" s="134"/>
      <c r="H34" s="135"/>
      <c r="I34" s="27">
        <f>I33*10.2%</f>
        <v>0</v>
      </c>
    </row>
    <row r="35" spans="1:9" x14ac:dyDescent="0.25">
      <c r="A35" s="139" t="s">
        <v>44</v>
      </c>
      <c r="B35" s="140"/>
      <c r="C35" s="140"/>
      <c r="D35" s="141" t="s">
        <v>45</v>
      </c>
      <c r="E35" s="142"/>
      <c r="F35" s="134" t="s">
        <v>46</v>
      </c>
      <c r="G35" s="134"/>
      <c r="H35" s="135"/>
      <c r="I35" s="27">
        <f>I32*9.2%</f>
        <v>0</v>
      </c>
    </row>
    <row r="36" spans="1:9" ht="15.75" thickBot="1" x14ac:dyDescent="0.3">
      <c r="A36" s="31" t="s">
        <v>47</v>
      </c>
      <c r="B36" s="114" t="s">
        <v>48</v>
      </c>
      <c r="C36" s="114"/>
      <c r="D36" s="114"/>
      <c r="E36" s="115"/>
      <c r="F36" s="116" t="s">
        <v>49</v>
      </c>
      <c r="G36" s="117"/>
      <c r="H36" s="118"/>
      <c r="I36" s="28">
        <f>SUM(I32:I35)</f>
        <v>0</v>
      </c>
    </row>
    <row r="37" spans="1:9" ht="15.75" thickBot="1" x14ac:dyDescent="0.3">
      <c r="A37" s="32" t="s">
        <v>50</v>
      </c>
      <c r="B37" s="119" t="s">
        <v>51</v>
      </c>
      <c r="C37" s="120"/>
      <c r="D37" s="120"/>
      <c r="E37" s="121"/>
      <c r="F37" s="122" t="s">
        <v>52</v>
      </c>
      <c r="G37" s="122"/>
      <c r="H37" s="122"/>
      <c r="I37" s="29">
        <f>I36+I24</f>
        <v>0</v>
      </c>
    </row>
    <row r="38" spans="1:9" ht="15.75" thickBot="1" x14ac:dyDescent="0.3">
      <c r="A38" s="123" t="s">
        <v>53</v>
      </c>
      <c r="B38" s="123"/>
      <c r="C38" s="123"/>
      <c r="D38" s="123"/>
      <c r="E38" s="123"/>
      <c r="F38" s="123"/>
      <c r="G38" s="123"/>
      <c r="H38" s="123"/>
      <c r="I38" s="123"/>
    </row>
    <row r="39" spans="1:9" x14ac:dyDescent="0.25">
      <c r="A39" s="124" t="s">
        <v>54</v>
      </c>
      <c r="B39" s="125"/>
      <c r="C39" s="125"/>
      <c r="D39" s="125"/>
      <c r="E39" s="125"/>
      <c r="F39" s="125"/>
      <c r="G39" s="125"/>
      <c r="H39" s="125"/>
      <c r="I39" s="126"/>
    </row>
    <row r="40" spans="1:9" x14ac:dyDescent="0.25">
      <c r="A40" s="37" t="s">
        <v>55</v>
      </c>
      <c r="B40" s="38"/>
      <c r="C40" s="38"/>
      <c r="D40" s="38"/>
      <c r="E40" s="39" t="s">
        <v>56</v>
      </c>
      <c r="F40" s="128">
        <f>H2</f>
        <v>0</v>
      </c>
      <c r="G40" s="128"/>
      <c r="H40" s="129">
        <f>I37*1.5</f>
        <v>0</v>
      </c>
      <c r="I40" s="130"/>
    </row>
    <row r="41" spans="1:9" x14ac:dyDescent="0.25">
      <c r="A41" s="40" t="s">
        <v>57</v>
      </c>
      <c r="B41" s="41"/>
      <c r="C41" s="42"/>
      <c r="D41" s="42"/>
      <c r="E41" s="39" t="s">
        <v>56</v>
      </c>
      <c r="F41" s="128">
        <f>H2+6</f>
        <v>6</v>
      </c>
      <c r="G41" s="131"/>
      <c r="H41" s="132">
        <f>I37*1.75</f>
        <v>0</v>
      </c>
      <c r="I41" s="133"/>
    </row>
    <row r="42" spans="1:9" x14ac:dyDescent="0.25">
      <c r="A42" s="108" t="s">
        <v>58</v>
      </c>
      <c r="B42" s="109"/>
      <c r="C42" s="109"/>
      <c r="D42" s="109"/>
      <c r="E42" s="109"/>
      <c r="F42" s="109"/>
      <c r="G42" s="109"/>
      <c r="H42" s="109"/>
      <c r="I42" s="110"/>
    </row>
    <row r="43" spans="1:9" ht="15.75" thickBot="1" x14ac:dyDescent="0.3">
      <c r="A43" s="111" t="s">
        <v>59</v>
      </c>
      <c r="B43" s="112"/>
      <c r="C43" s="112"/>
      <c r="D43" s="112"/>
      <c r="E43" s="112"/>
      <c r="F43" s="112"/>
      <c r="G43" s="112"/>
      <c r="H43" s="112"/>
      <c r="I43" s="113"/>
    </row>
  </sheetData>
  <mergeCells count="70">
    <mergeCell ref="A1:I1"/>
    <mergeCell ref="F40:G40"/>
    <mergeCell ref="H40:I40"/>
    <mergeCell ref="F41:G41"/>
    <mergeCell ref="H41:I41"/>
    <mergeCell ref="F32:H32"/>
    <mergeCell ref="A33:E34"/>
    <mergeCell ref="F33:H33"/>
    <mergeCell ref="F34:H34"/>
    <mergeCell ref="A35:C35"/>
    <mergeCell ref="D35:E35"/>
    <mergeCell ref="F35:H35"/>
    <mergeCell ref="A25:E25"/>
    <mergeCell ref="A26:E26"/>
    <mergeCell ref="A27:E27"/>
    <mergeCell ref="A30:E30"/>
    <mergeCell ref="A42:I42"/>
    <mergeCell ref="A43:I43"/>
    <mergeCell ref="B36:E36"/>
    <mergeCell ref="F36:H36"/>
    <mergeCell ref="B37:E37"/>
    <mergeCell ref="F37:H37"/>
    <mergeCell ref="A38:I38"/>
    <mergeCell ref="A39:I39"/>
    <mergeCell ref="A31:E31"/>
    <mergeCell ref="A32:E32"/>
    <mergeCell ref="A22:E22"/>
    <mergeCell ref="F22:H22"/>
    <mergeCell ref="A23:E23"/>
    <mergeCell ref="F23:H23"/>
    <mergeCell ref="A24:E24"/>
    <mergeCell ref="F24:H24"/>
    <mergeCell ref="A18:E18"/>
    <mergeCell ref="A19:H19"/>
    <mergeCell ref="A20:E20"/>
    <mergeCell ref="F20:H20"/>
    <mergeCell ref="A21:E21"/>
    <mergeCell ref="F21:H21"/>
    <mergeCell ref="A17:E17"/>
    <mergeCell ref="B9:D9"/>
    <mergeCell ref="E9:F9"/>
    <mergeCell ref="G9:I9"/>
    <mergeCell ref="B10:D10"/>
    <mergeCell ref="E10:G10"/>
    <mergeCell ref="H10:I10"/>
    <mergeCell ref="D11:G11"/>
    <mergeCell ref="A12:E12"/>
    <mergeCell ref="A13:E13"/>
    <mergeCell ref="A15:E15"/>
    <mergeCell ref="A16:E16"/>
    <mergeCell ref="B7:D7"/>
    <mergeCell ref="E7:F7"/>
    <mergeCell ref="G7:I7"/>
    <mergeCell ref="B8:D8"/>
    <mergeCell ref="E8:G8"/>
    <mergeCell ref="H8:I8"/>
    <mergeCell ref="B5:D5"/>
    <mergeCell ref="E5:F5"/>
    <mergeCell ref="G5:I5"/>
    <mergeCell ref="B6:D6"/>
    <mergeCell ref="E6:F6"/>
    <mergeCell ref="G6:I6"/>
    <mergeCell ref="B4:D4"/>
    <mergeCell ref="E4:F4"/>
    <mergeCell ref="G4:I4"/>
    <mergeCell ref="A2:D2"/>
    <mergeCell ref="H2:I2"/>
    <mergeCell ref="B3:D3"/>
    <mergeCell ref="E3:F3"/>
    <mergeCell ref="G3:I3"/>
  </mergeCells>
  <hyperlinks>
    <hyperlink ref="B37" r:id="rId1" xr:uid="{00000000-0004-0000-0000-000000000000}"/>
  </hyperlinks>
  <pageMargins left="0.25" right="0.25" top="0.75" bottom="0.75" header="0.3" footer="0.3"/>
  <pageSetup scale="96" fitToHeight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tabSelected="1" workbookViewId="0">
      <selection activeCell="E14" sqref="E14"/>
    </sheetView>
  </sheetViews>
  <sheetFormatPr defaultRowHeight="15" x14ac:dyDescent="0.25"/>
  <cols>
    <col min="1" max="1" width="18.28515625" customWidth="1"/>
    <col min="4" max="4" width="19.7109375" customWidth="1"/>
    <col min="5" max="5" width="7.5703125" customWidth="1"/>
    <col min="7" max="7" width="10.140625" customWidth="1"/>
    <col min="8" max="8" width="11.42578125" customWidth="1"/>
    <col min="9" max="9" width="12.28515625" customWidth="1"/>
  </cols>
  <sheetData>
    <row r="1" spans="1:9" ht="19.5" thickBot="1" x14ac:dyDescent="0.35">
      <c r="A1" s="127" t="s">
        <v>61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50" t="s">
        <v>0</v>
      </c>
      <c r="B2" s="153"/>
      <c r="C2" s="153"/>
      <c r="D2" s="154"/>
      <c r="E2" s="1" t="s">
        <v>1</v>
      </c>
      <c r="F2" s="1"/>
      <c r="G2" s="1"/>
      <c r="H2" s="155">
        <f>G4 -10</f>
        <v>43844</v>
      </c>
      <c r="I2" s="156"/>
    </row>
    <row r="3" spans="1:9" ht="15.75" thickBot="1" x14ac:dyDescent="0.3">
      <c r="A3" s="2" t="s">
        <v>2</v>
      </c>
      <c r="B3" s="55" t="s">
        <v>63</v>
      </c>
      <c r="C3" s="55"/>
      <c r="D3" s="56"/>
      <c r="E3" s="45" t="s">
        <v>3</v>
      </c>
      <c r="F3" s="46"/>
      <c r="G3" s="57"/>
      <c r="H3" s="57"/>
      <c r="I3" s="58"/>
    </row>
    <row r="4" spans="1:9" ht="15.75" thickBot="1" x14ac:dyDescent="0.3">
      <c r="A4" s="2" t="s">
        <v>4</v>
      </c>
      <c r="B4" s="43"/>
      <c r="C4" s="43"/>
      <c r="D4" s="44"/>
      <c r="E4" s="45" t="s">
        <v>5</v>
      </c>
      <c r="F4" s="46"/>
      <c r="G4" s="47">
        <v>43854</v>
      </c>
      <c r="H4" s="48"/>
      <c r="I4" s="49"/>
    </row>
    <row r="5" spans="1:9" ht="15.75" thickBot="1" x14ac:dyDescent="0.3">
      <c r="A5" s="2" t="s">
        <v>6</v>
      </c>
      <c r="B5" s="43"/>
      <c r="C5" s="43"/>
      <c r="D5" s="44"/>
      <c r="E5" s="45" t="s">
        <v>7</v>
      </c>
      <c r="F5" s="46"/>
      <c r="G5" s="59"/>
      <c r="H5" s="60"/>
      <c r="I5" s="61"/>
    </row>
    <row r="6" spans="1:9" ht="15.75" thickBot="1" x14ac:dyDescent="0.3">
      <c r="A6" s="2" t="s">
        <v>8</v>
      </c>
      <c r="B6" s="43"/>
      <c r="C6" s="43"/>
      <c r="D6" s="44"/>
      <c r="E6" s="45" t="s">
        <v>8</v>
      </c>
      <c r="F6" s="46"/>
      <c r="G6" s="59"/>
      <c r="H6" s="60"/>
      <c r="I6" s="61"/>
    </row>
    <row r="7" spans="1:9" ht="15.75" thickBot="1" x14ac:dyDescent="0.3">
      <c r="A7" s="2" t="s">
        <v>9</v>
      </c>
      <c r="B7" s="43"/>
      <c r="C7" s="43"/>
      <c r="D7" s="44"/>
      <c r="E7" s="45" t="s">
        <v>10</v>
      </c>
      <c r="F7" s="46"/>
      <c r="G7" s="62"/>
      <c r="H7" s="60"/>
      <c r="I7" s="61"/>
    </row>
    <row r="8" spans="1:9" ht="15.75" thickBot="1" x14ac:dyDescent="0.3">
      <c r="A8" s="4" t="s">
        <v>11</v>
      </c>
      <c r="B8" s="43"/>
      <c r="C8" s="43"/>
      <c r="D8" s="44"/>
      <c r="E8" s="63" t="s">
        <v>12</v>
      </c>
      <c r="F8" s="64"/>
      <c r="G8" s="64"/>
      <c r="H8" s="65"/>
      <c r="I8" s="66"/>
    </row>
    <row r="9" spans="1:9" ht="15.75" thickBot="1" x14ac:dyDescent="0.3">
      <c r="A9" s="2" t="s">
        <v>13</v>
      </c>
      <c r="B9" s="43"/>
      <c r="C9" s="43"/>
      <c r="D9" s="44"/>
      <c r="E9" s="70" t="s">
        <v>14</v>
      </c>
      <c r="F9" s="64"/>
      <c r="G9" s="71"/>
      <c r="H9" s="72"/>
      <c r="I9" s="66"/>
    </row>
    <row r="10" spans="1:9" ht="15.75" thickBot="1" x14ac:dyDescent="0.3">
      <c r="A10" s="2" t="s">
        <v>15</v>
      </c>
      <c r="B10" s="43"/>
      <c r="C10" s="43"/>
      <c r="D10" s="44"/>
      <c r="E10" s="70" t="s">
        <v>16</v>
      </c>
      <c r="F10" s="64"/>
      <c r="G10" s="64"/>
      <c r="H10" s="71"/>
      <c r="I10" s="66"/>
    </row>
    <row r="11" spans="1:9" ht="15.75" thickBot="1" x14ac:dyDescent="0.3">
      <c r="A11" s="2" t="s">
        <v>17</v>
      </c>
      <c r="B11" s="5"/>
      <c r="C11" s="6" t="s">
        <v>18</v>
      </c>
      <c r="D11" s="43"/>
      <c r="E11" s="43"/>
      <c r="F11" s="43"/>
      <c r="G11" s="43"/>
      <c r="H11" s="3" t="s">
        <v>19</v>
      </c>
      <c r="I11" s="7"/>
    </row>
    <row r="12" spans="1:9" ht="30.75" thickBot="1" x14ac:dyDescent="0.3">
      <c r="A12" s="73" t="s">
        <v>20</v>
      </c>
      <c r="B12" s="74"/>
      <c r="C12" s="74"/>
      <c r="D12" s="74"/>
      <c r="E12" s="75"/>
      <c r="F12" s="8" t="s">
        <v>21</v>
      </c>
      <c r="G12" s="8" t="s">
        <v>22</v>
      </c>
      <c r="H12" s="9" t="s">
        <v>23</v>
      </c>
      <c r="I12" s="10" t="s">
        <v>24</v>
      </c>
    </row>
    <row r="13" spans="1:9" x14ac:dyDescent="0.25">
      <c r="A13" s="157" t="s">
        <v>25</v>
      </c>
      <c r="B13" s="158"/>
      <c r="C13" s="158"/>
      <c r="D13" s="158"/>
      <c r="E13" s="159"/>
      <c r="F13" s="150" t="s">
        <v>64</v>
      </c>
      <c r="G13" s="151"/>
      <c r="H13" s="151"/>
      <c r="I13" s="152"/>
    </row>
    <row r="14" spans="1:9" x14ac:dyDescent="0.25">
      <c r="A14" s="14" t="s">
        <v>26</v>
      </c>
      <c r="B14" s="15"/>
      <c r="C14" s="15"/>
      <c r="D14" s="15"/>
      <c r="E14" s="16"/>
      <c r="F14" s="11">
        <v>260</v>
      </c>
      <c r="G14" s="11">
        <v>67.5</v>
      </c>
      <c r="H14" s="12"/>
      <c r="I14" s="13">
        <f t="shared" ref="I14:I18" si="0">(F14*H14)+(G14*H14)</f>
        <v>0</v>
      </c>
    </row>
    <row r="15" spans="1:9" x14ac:dyDescent="0.25">
      <c r="A15" s="67" t="s">
        <v>27</v>
      </c>
      <c r="B15" s="68"/>
      <c r="C15" s="68"/>
      <c r="D15" s="68"/>
      <c r="E15" s="69"/>
      <c r="F15" s="11">
        <v>305</v>
      </c>
      <c r="G15" s="11">
        <v>90</v>
      </c>
      <c r="H15" s="12"/>
      <c r="I15" s="13">
        <f t="shared" si="0"/>
        <v>0</v>
      </c>
    </row>
    <row r="16" spans="1:9" x14ac:dyDescent="0.25">
      <c r="A16" s="67" t="s">
        <v>28</v>
      </c>
      <c r="B16" s="68"/>
      <c r="C16" s="68"/>
      <c r="D16" s="68"/>
      <c r="E16" s="69"/>
      <c r="F16" s="11">
        <v>345</v>
      </c>
      <c r="G16" s="11">
        <v>90</v>
      </c>
      <c r="H16" s="12"/>
      <c r="I16" s="13">
        <f t="shared" si="0"/>
        <v>0</v>
      </c>
    </row>
    <row r="17" spans="1:11" x14ac:dyDescent="0.25">
      <c r="A17" s="67" t="s">
        <v>29</v>
      </c>
      <c r="B17" s="68"/>
      <c r="C17" s="68"/>
      <c r="D17" s="68"/>
      <c r="E17" s="69"/>
      <c r="F17" s="11">
        <v>21</v>
      </c>
      <c r="G17" s="11">
        <v>0</v>
      </c>
      <c r="H17" s="12"/>
      <c r="I17" s="13">
        <f t="shared" si="0"/>
        <v>0</v>
      </c>
    </row>
    <row r="18" spans="1:11" x14ac:dyDescent="0.25">
      <c r="A18" s="79"/>
      <c r="B18" s="80"/>
      <c r="C18" s="80"/>
      <c r="D18" s="80"/>
      <c r="E18" s="81"/>
      <c r="F18" s="33"/>
      <c r="G18" s="33"/>
      <c r="H18" s="12"/>
      <c r="I18" s="13">
        <f t="shared" si="0"/>
        <v>0</v>
      </c>
    </row>
    <row r="19" spans="1:11" x14ac:dyDescent="0.25">
      <c r="A19" s="82" t="s">
        <v>30</v>
      </c>
      <c r="B19" s="83"/>
      <c r="C19" s="83"/>
      <c r="D19" s="83"/>
      <c r="E19" s="83"/>
      <c r="F19" s="83"/>
      <c r="G19" s="83"/>
      <c r="H19" s="84"/>
      <c r="I19" s="13">
        <f>(F19*H19*2)+(G19*H19)</f>
        <v>0</v>
      </c>
    </row>
    <row r="20" spans="1:11" x14ac:dyDescent="0.25">
      <c r="A20" s="85" t="s">
        <v>31</v>
      </c>
      <c r="B20" s="86"/>
      <c r="C20" s="87"/>
      <c r="D20" s="87"/>
      <c r="E20" s="87"/>
      <c r="F20" s="88" t="s">
        <v>32</v>
      </c>
      <c r="G20" s="88"/>
      <c r="H20" s="88"/>
      <c r="I20" s="13">
        <f>SUM(I13:I19)</f>
        <v>0</v>
      </c>
    </row>
    <row r="21" spans="1:11" x14ac:dyDescent="0.25">
      <c r="A21" s="89"/>
      <c r="B21" s="90"/>
      <c r="C21" s="90"/>
      <c r="D21" s="90"/>
      <c r="E21" s="91"/>
      <c r="F21" s="92" t="s">
        <v>33</v>
      </c>
      <c r="G21" s="93"/>
      <c r="H21" s="94"/>
      <c r="I21" s="13">
        <f>I20*24%</f>
        <v>0</v>
      </c>
    </row>
    <row r="22" spans="1:11" x14ac:dyDescent="0.25">
      <c r="A22" s="89" t="s">
        <v>34</v>
      </c>
      <c r="B22" s="90"/>
      <c r="C22" s="90"/>
      <c r="D22" s="90"/>
      <c r="E22" s="91"/>
      <c r="F22" s="88" t="s">
        <v>35</v>
      </c>
      <c r="G22" s="88"/>
      <c r="H22" s="88"/>
      <c r="I22" s="13">
        <f>I21*10.2%</f>
        <v>0</v>
      </c>
    </row>
    <row r="23" spans="1:11" x14ac:dyDescent="0.25">
      <c r="A23" s="101"/>
      <c r="B23" s="102"/>
      <c r="C23" s="102"/>
      <c r="D23" s="102"/>
      <c r="E23" s="103"/>
      <c r="F23" s="88" t="s">
        <v>46</v>
      </c>
      <c r="G23" s="88"/>
      <c r="H23" s="88"/>
      <c r="I23" s="13">
        <f>I20*9.2%</f>
        <v>0</v>
      </c>
    </row>
    <row r="24" spans="1:11" ht="15.75" thickBot="1" x14ac:dyDescent="0.3">
      <c r="A24" s="104"/>
      <c r="B24" s="105"/>
      <c r="C24" s="105"/>
      <c r="D24" s="105"/>
      <c r="E24" s="106"/>
      <c r="F24" s="107" t="s">
        <v>36</v>
      </c>
      <c r="G24" s="107"/>
      <c r="H24" s="107"/>
      <c r="I24" s="17">
        <f>SUM(I20:I23)</f>
        <v>0</v>
      </c>
    </row>
    <row r="25" spans="1:11" ht="30.75" thickBot="1" x14ac:dyDescent="0.3">
      <c r="A25" s="143" t="s">
        <v>37</v>
      </c>
      <c r="B25" s="144"/>
      <c r="C25" s="144"/>
      <c r="D25" s="144"/>
      <c r="E25" s="145"/>
      <c r="F25" s="8" t="s">
        <v>21</v>
      </c>
      <c r="G25" s="18" t="s">
        <v>22</v>
      </c>
      <c r="H25" s="19" t="s">
        <v>23</v>
      </c>
      <c r="I25" s="20" t="s">
        <v>24</v>
      </c>
    </row>
    <row r="26" spans="1:11" x14ac:dyDescent="0.25">
      <c r="A26" s="146" t="s">
        <v>38</v>
      </c>
      <c r="B26" s="147"/>
      <c r="C26" s="147"/>
      <c r="D26" s="147"/>
      <c r="E26" s="148"/>
      <c r="F26" s="21">
        <v>180</v>
      </c>
      <c r="G26" s="21">
        <v>90</v>
      </c>
      <c r="H26" s="30"/>
      <c r="I26" s="13">
        <f>(F26*H26)+(G26*H26)</f>
        <v>0</v>
      </c>
      <c r="K26" s="35"/>
    </row>
    <row r="27" spans="1:11" x14ac:dyDescent="0.25">
      <c r="A27" s="139" t="s">
        <v>39</v>
      </c>
      <c r="B27" s="140"/>
      <c r="C27" s="140"/>
      <c r="D27" s="140"/>
      <c r="E27" s="149"/>
      <c r="F27" s="22">
        <v>28</v>
      </c>
      <c r="G27" s="21">
        <v>45</v>
      </c>
      <c r="H27" s="23"/>
      <c r="I27" s="13">
        <f t="shared" ref="I27:I31" si="1">(F27*H27)+(G27*H27)</f>
        <v>0</v>
      </c>
    </row>
    <row r="28" spans="1:11" x14ac:dyDescent="0.25">
      <c r="A28" s="24" t="s">
        <v>40</v>
      </c>
      <c r="B28" s="25"/>
      <c r="C28" s="25"/>
      <c r="D28" s="25"/>
      <c r="E28" s="26"/>
      <c r="F28" s="22">
        <v>200</v>
      </c>
      <c r="G28" s="22">
        <v>45</v>
      </c>
      <c r="H28" s="23"/>
      <c r="I28" s="13">
        <f t="shared" si="1"/>
        <v>0</v>
      </c>
    </row>
    <row r="29" spans="1:11" x14ac:dyDescent="0.25">
      <c r="A29" s="24" t="s">
        <v>41</v>
      </c>
      <c r="B29" s="25"/>
      <c r="C29" s="25"/>
      <c r="D29" s="25"/>
      <c r="E29" s="26"/>
      <c r="F29" s="22">
        <v>250</v>
      </c>
      <c r="G29" s="22">
        <v>90</v>
      </c>
      <c r="H29" s="23"/>
      <c r="I29" s="13">
        <f t="shared" si="1"/>
        <v>0</v>
      </c>
    </row>
    <row r="30" spans="1:11" x14ac:dyDescent="0.25">
      <c r="A30" s="139" t="s">
        <v>42</v>
      </c>
      <c r="B30" s="140"/>
      <c r="C30" s="140"/>
      <c r="D30" s="140"/>
      <c r="E30" s="149"/>
      <c r="F30" s="22">
        <v>680</v>
      </c>
      <c r="G30" s="22">
        <v>90</v>
      </c>
      <c r="H30" s="23"/>
      <c r="I30" s="13">
        <f t="shared" si="1"/>
        <v>0</v>
      </c>
    </row>
    <row r="31" spans="1:11" x14ac:dyDescent="0.25">
      <c r="A31" s="95"/>
      <c r="B31" s="96"/>
      <c r="C31" s="96"/>
      <c r="D31" s="96"/>
      <c r="E31" s="97"/>
      <c r="F31" s="34"/>
      <c r="G31" s="34"/>
      <c r="H31" s="23"/>
      <c r="I31" s="13">
        <f t="shared" si="1"/>
        <v>0</v>
      </c>
    </row>
    <row r="32" spans="1:11" x14ac:dyDescent="0.25">
      <c r="A32" s="98"/>
      <c r="B32" s="99"/>
      <c r="C32" s="100"/>
      <c r="D32" s="100"/>
      <c r="E32" s="100"/>
      <c r="F32" s="134" t="s">
        <v>32</v>
      </c>
      <c r="G32" s="134"/>
      <c r="H32" s="135"/>
      <c r="I32" s="27">
        <f>SUM(I26:I31)</f>
        <v>0</v>
      </c>
    </row>
    <row r="33" spans="1:9" x14ac:dyDescent="0.25">
      <c r="A33" s="136" t="s">
        <v>43</v>
      </c>
      <c r="B33" s="137"/>
      <c r="C33" s="138"/>
      <c r="D33" s="138"/>
      <c r="E33" s="138"/>
      <c r="F33" s="134" t="s">
        <v>33</v>
      </c>
      <c r="G33" s="134"/>
      <c r="H33" s="135"/>
      <c r="I33" s="27">
        <f>I32*24%</f>
        <v>0</v>
      </c>
    </row>
    <row r="34" spans="1:9" x14ac:dyDescent="0.25">
      <c r="A34" s="136"/>
      <c r="B34" s="137"/>
      <c r="C34" s="138"/>
      <c r="D34" s="138"/>
      <c r="E34" s="138"/>
      <c r="F34" s="134" t="s">
        <v>35</v>
      </c>
      <c r="G34" s="134"/>
      <c r="H34" s="135"/>
      <c r="I34" s="27">
        <f>I33*10.2%</f>
        <v>0</v>
      </c>
    </row>
    <row r="35" spans="1:9" x14ac:dyDescent="0.25">
      <c r="A35" s="139" t="s">
        <v>44</v>
      </c>
      <c r="B35" s="140"/>
      <c r="C35" s="140"/>
      <c r="D35" s="141" t="s">
        <v>45</v>
      </c>
      <c r="E35" s="142"/>
      <c r="F35" s="134" t="s">
        <v>46</v>
      </c>
      <c r="G35" s="134"/>
      <c r="H35" s="135"/>
      <c r="I35" s="27">
        <f>I32*9.2%</f>
        <v>0</v>
      </c>
    </row>
    <row r="36" spans="1:9" ht="15.75" thickBot="1" x14ac:dyDescent="0.3">
      <c r="A36" s="31" t="s">
        <v>47</v>
      </c>
      <c r="B36" s="114" t="s">
        <v>48</v>
      </c>
      <c r="C36" s="114"/>
      <c r="D36" s="114"/>
      <c r="E36" s="115"/>
      <c r="F36" s="116" t="s">
        <v>49</v>
      </c>
      <c r="G36" s="117"/>
      <c r="H36" s="118"/>
      <c r="I36" s="28">
        <f>SUM(I32:I35)</f>
        <v>0</v>
      </c>
    </row>
    <row r="37" spans="1:9" ht="15.75" thickBot="1" x14ac:dyDescent="0.3">
      <c r="A37" s="32" t="s">
        <v>50</v>
      </c>
      <c r="B37" s="119" t="s">
        <v>51</v>
      </c>
      <c r="C37" s="120"/>
      <c r="D37" s="120"/>
      <c r="E37" s="121"/>
      <c r="F37" s="122" t="s">
        <v>52</v>
      </c>
      <c r="G37" s="122"/>
      <c r="H37" s="122"/>
      <c r="I37" s="29">
        <f>I36+I24</f>
        <v>0</v>
      </c>
    </row>
    <row r="38" spans="1:9" ht="15.75" thickBot="1" x14ac:dyDescent="0.3">
      <c r="A38" s="123" t="s">
        <v>53</v>
      </c>
      <c r="B38" s="123"/>
      <c r="C38" s="123"/>
      <c r="D38" s="123"/>
      <c r="E38" s="123"/>
      <c r="F38" s="123"/>
      <c r="G38" s="123"/>
      <c r="H38" s="123"/>
      <c r="I38" s="123"/>
    </row>
    <row r="39" spans="1:9" x14ac:dyDescent="0.25">
      <c r="A39" s="124" t="s">
        <v>54</v>
      </c>
      <c r="B39" s="125"/>
      <c r="C39" s="125"/>
      <c r="D39" s="125"/>
      <c r="E39" s="125"/>
      <c r="F39" s="125"/>
      <c r="G39" s="125"/>
      <c r="H39" s="125"/>
      <c r="I39" s="126"/>
    </row>
    <row r="40" spans="1:9" x14ac:dyDescent="0.25">
      <c r="A40" s="37" t="s">
        <v>55</v>
      </c>
      <c r="B40" s="38"/>
      <c r="C40" s="38"/>
      <c r="D40" s="38"/>
      <c r="E40" s="39" t="s">
        <v>56</v>
      </c>
      <c r="F40" s="128">
        <f>H2</f>
        <v>43844</v>
      </c>
      <c r="G40" s="128"/>
      <c r="H40" s="129">
        <f>I37*1.5</f>
        <v>0</v>
      </c>
      <c r="I40" s="130"/>
    </row>
    <row r="41" spans="1:9" x14ac:dyDescent="0.25">
      <c r="A41" s="40" t="s">
        <v>57</v>
      </c>
      <c r="B41" s="41"/>
      <c r="C41" s="42"/>
      <c r="D41" s="42"/>
      <c r="E41" s="39" t="s">
        <v>56</v>
      </c>
      <c r="F41" s="128">
        <f>H2+6</f>
        <v>43850</v>
      </c>
      <c r="G41" s="131"/>
      <c r="H41" s="132">
        <f>I37*1.75</f>
        <v>0</v>
      </c>
      <c r="I41" s="133"/>
    </row>
    <row r="42" spans="1:9" x14ac:dyDescent="0.25">
      <c r="A42" s="108" t="s">
        <v>58</v>
      </c>
      <c r="B42" s="109"/>
      <c r="C42" s="109"/>
      <c r="D42" s="109"/>
      <c r="E42" s="109"/>
      <c r="F42" s="109"/>
      <c r="G42" s="109"/>
      <c r="H42" s="109"/>
      <c r="I42" s="110"/>
    </row>
    <row r="43" spans="1:9" ht="15.75" thickBot="1" x14ac:dyDescent="0.3">
      <c r="A43" s="111" t="s">
        <v>59</v>
      </c>
      <c r="B43" s="112"/>
      <c r="C43" s="112"/>
      <c r="D43" s="112"/>
      <c r="E43" s="112"/>
      <c r="F43" s="112"/>
      <c r="G43" s="112"/>
      <c r="H43" s="112"/>
      <c r="I43" s="113"/>
    </row>
  </sheetData>
  <sheetProtection algorithmName="SHA-512" hashValue="beKeaXy40zGghZwrU0YIt2x9MLJpobmorMKl7Ljbyk0tj4MJ5ZBFbqWkLKkJSZ+/ZWy6KHCc9buqTfyZ5jBSwg==" saltValue="UXMKs35rSfR+DlOWOmwQQg==" spinCount="100000" sheet="1" objects="1" scenarios="1" formatCells="0" formatColumns="0" formatRows="0" insertColumns="0" insertRows="0" insertHyperlinks="0" deleteColumns="0" deleteRows="0"/>
  <mergeCells count="71">
    <mergeCell ref="A1:I1"/>
    <mergeCell ref="F40:G40"/>
    <mergeCell ref="H40:I40"/>
    <mergeCell ref="F41:G41"/>
    <mergeCell ref="H41:I41"/>
    <mergeCell ref="F32:H32"/>
    <mergeCell ref="A33:E34"/>
    <mergeCell ref="F33:H33"/>
    <mergeCell ref="F34:H34"/>
    <mergeCell ref="A35:C35"/>
    <mergeCell ref="D35:E35"/>
    <mergeCell ref="F35:H35"/>
    <mergeCell ref="A25:E25"/>
    <mergeCell ref="A26:E26"/>
    <mergeCell ref="A27:E27"/>
    <mergeCell ref="A30:E30"/>
    <mergeCell ref="A42:I42"/>
    <mergeCell ref="A43:I43"/>
    <mergeCell ref="B36:E36"/>
    <mergeCell ref="F36:H36"/>
    <mergeCell ref="B37:E37"/>
    <mergeCell ref="F37:H37"/>
    <mergeCell ref="A38:I38"/>
    <mergeCell ref="A39:I39"/>
    <mergeCell ref="A31:E31"/>
    <mergeCell ref="A32:E32"/>
    <mergeCell ref="A22:E22"/>
    <mergeCell ref="F22:H22"/>
    <mergeCell ref="A23:E23"/>
    <mergeCell ref="F23:H23"/>
    <mergeCell ref="A24:E24"/>
    <mergeCell ref="F24:H24"/>
    <mergeCell ref="A18:E18"/>
    <mergeCell ref="A19:H19"/>
    <mergeCell ref="A20:E20"/>
    <mergeCell ref="F20:H20"/>
    <mergeCell ref="A21:E21"/>
    <mergeCell ref="F21:H21"/>
    <mergeCell ref="A17:E17"/>
    <mergeCell ref="B9:D9"/>
    <mergeCell ref="E9:F9"/>
    <mergeCell ref="G9:I9"/>
    <mergeCell ref="B10:D10"/>
    <mergeCell ref="E10:G10"/>
    <mergeCell ref="H10:I10"/>
    <mergeCell ref="D11:G11"/>
    <mergeCell ref="A12:E12"/>
    <mergeCell ref="A13:E13"/>
    <mergeCell ref="A15:E15"/>
    <mergeCell ref="A16:E16"/>
    <mergeCell ref="E7:F7"/>
    <mergeCell ref="G7:I7"/>
    <mergeCell ref="B8:D8"/>
    <mergeCell ref="E8:G8"/>
    <mergeCell ref="H8:I8"/>
    <mergeCell ref="B4:D4"/>
    <mergeCell ref="E4:F4"/>
    <mergeCell ref="G4:I4"/>
    <mergeCell ref="F13:I13"/>
    <mergeCell ref="A2:D2"/>
    <mergeCell ref="H2:I2"/>
    <mergeCell ref="B3:D3"/>
    <mergeCell ref="E3:F3"/>
    <mergeCell ref="G3:I3"/>
    <mergeCell ref="B5:D5"/>
    <mergeCell ref="E5:F5"/>
    <mergeCell ref="G5:I5"/>
    <mergeCell ref="B6:D6"/>
    <mergeCell ref="E6:F6"/>
    <mergeCell ref="G6:I6"/>
    <mergeCell ref="B7:D7"/>
  </mergeCells>
  <hyperlinks>
    <hyperlink ref="B37" r:id="rId1" xr:uid="{00000000-0004-0000-0100-000000000000}"/>
  </hyperlinks>
  <pageMargins left="0.25" right="0.25" top="0.75" bottom="0.75" header="0.3" footer="0.3"/>
  <pageSetup scale="96" fitToHeight="0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3"/>
  <sheetViews>
    <sheetView workbookViewId="0">
      <selection sqref="A1:I1"/>
    </sheetView>
  </sheetViews>
  <sheetFormatPr defaultRowHeight="15" x14ac:dyDescent="0.25"/>
  <cols>
    <col min="1" max="1" width="18.28515625" customWidth="1"/>
    <col min="4" max="4" width="19.7109375" customWidth="1"/>
    <col min="5" max="5" width="7.5703125" customWidth="1"/>
    <col min="7" max="7" width="10.140625" customWidth="1"/>
    <col min="8" max="8" width="11.42578125" customWidth="1"/>
    <col min="9" max="9" width="12.28515625" customWidth="1"/>
  </cols>
  <sheetData>
    <row r="1" spans="1:9" ht="19.5" thickBot="1" x14ac:dyDescent="0.35">
      <c r="A1" s="127" t="s">
        <v>62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50" t="s">
        <v>0</v>
      </c>
      <c r="B2" s="153"/>
      <c r="C2" s="153"/>
      <c r="D2" s="154"/>
      <c r="E2" s="1" t="s">
        <v>1</v>
      </c>
      <c r="F2" s="1"/>
      <c r="G2" s="1"/>
      <c r="H2" s="155"/>
      <c r="I2" s="156"/>
    </row>
    <row r="3" spans="1:9" ht="15.75" thickBot="1" x14ac:dyDescent="0.3">
      <c r="A3" s="2" t="s">
        <v>2</v>
      </c>
      <c r="B3" s="55"/>
      <c r="C3" s="55"/>
      <c r="D3" s="56"/>
      <c r="E3" s="45" t="s">
        <v>3</v>
      </c>
      <c r="F3" s="46"/>
      <c r="G3" s="57"/>
      <c r="H3" s="57"/>
      <c r="I3" s="58"/>
    </row>
    <row r="4" spans="1:9" ht="15.75" thickBot="1" x14ac:dyDescent="0.3">
      <c r="A4" s="2" t="s">
        <v>4</v>
      </c>
      <c r="B4" s="43"/>
      <c r="C4" s="43"/>
      <c r="D4" s="44"/>
      <c r="E4" s="45" t="s">
        <v>5</v>
      </c>
      <c r="F4" s="46"/>
      <c r="G4" s="47"/>
      <c r="H4" s="48"/>
      <c r="I4" s="49"/>
    </row>
    <row r="5" spans="1:9" ht="15.75" thickBot="1" x14ac:dyDescent="0.3">
      <c r="A5" s="2" t="s">
        <v>6</v>
      </c>
      <c r="B5" s="43"/>
      <c r="C5" s="43"/>
      <c r="D5" s="44"/>
      <c r="E5" s="45" t="s">
        <v>7</v>
      </c>
      <c r="F5" s="46"/>
      <c r="G5" s="59"/>
      <c r="H5" s="60"/>
      <c r="I5" s="61"/>
    </row>
    <row r="6" spans="1:9" ht="15.75" thickBot="1" x14ac:dyDescent="0.3">
      <c r="A6" s="2" t="s">
        <v>8</v>
      </c>
      <c r="B6" s="43"/>
      <c r="C6" s="43"/>
      <c r="D6" s="44"/>
      <c r="E6" s="45" t="s">
        <v>8</v>
      </c>
      <c r="F6" s="46"/>
      <c r="G6" s="59"/>
      <c r="H6" s="60"/>
      <c r="I6" s="61"/>
    </row>
    <row r="7" spans="1:9" ht="15.75" thickBot="1" x14ac:dyDescent="0.3">
      <c r="A7" s="2" t="s">
        <v>9</v>
      </c>
      <c r="B7" s="43"/>
      <c r="C7" s="43"/>
      <c r="D7" s="44"/>
      <c r="E7" s="45" t="s">
        <v>10</v>
      </c>
      <c r="F7" s="46"/>
      <c r="G7" s="62"/>
      <c r="H7" s="60"/>
      <c r="I7" s="61"/>
    </row>
    <row r="8" spans="1:9" ht="15.75" thickBot="1" x14ac:dyDescent="0.3">
      <c r="A8" s="4" t="s">
        <v>11</v>
      </c>
      <c r="B8" s="43"/>
      <c r="C8" s="43"/>
      <c r="D8" s="44"/>
      <c r="E8" s="63" t="s">
        <v>12</v>
      </c>
      <c r="F8" s="64"/>
      <c r="G8" s="64"/>
      <c r="H8" s="65"/>
      <c r="I8" s="66"/>
    </row>
    <row r="9" spans="1:9" ht="15.75" thickBot="1" x14ac:dyDescent="0.3">
      <c r="A9" s="2" t="s">
        <v>13</v>
      </c>
      <c r="B9" s="43"/>
      <c r="C9" s="43"/>
      <c r="D9" s="44"/>
      <c r="E9" s="70" t="s">
        <v>14</v>
      </c>
      <c r="F9" s="64"/>
      <c r="G9" s="71"/>
      <c r="H9" s="72"/>
      <c r="I9" s="66"/>
    </row>
    <row r="10" spans="1:9" ht="15.75" thickBot="1" x14ac:dyDescent="0.3">
      <c r="A10" s="2" t="s">
        <v>15</v>
      </c>
      <c r="B10" s="43"/>
      <c r="C10" s="43"/>
      <c r="D10" s="44"/>
      <c r="E10" s="70" t="s">
        <v>16</v>
      </c>
      <c r="F10" s="64"/>
      <c r="G10" s="64"/>
      <c r="H10" s="71"/>
      <c r="I10" s="66"/>
    </row>
    <row r="11" spans="1:9" ht="15.75" thickBot="1" x14ac:dyDescent="0.3">
      <c r="A11" s="2" t="s">
        <v>17</v>
      </c>
      <c r="B11" s="5"/>
      <c r="C11" s="6" t="s">
        <v>18</v>
      </c>
      <c r="D11" s="43"/>
      <c r="E11" s="43"/>
      <c r="F11" s="43"/>
      <c r="G11" s="43"/>
      <c r="H11" s="3" t="s">
        <v>19</v>
      </c>
      <c r="I11" s="7"/>
    </row>
    <row r="12" spans="1:9" ht="30.75" thickBot="1" x14ac:dyDescent="0.3">
      <c r="A12" s="73" t="s">
        <v>20</v>
      </c>
      <c r="B12" s="74"/>
      <c r="C12" s="74"/>
      <c r="D12" s="74"/>
      <c r="E12" s="75"/>
      <c r="F12" s="8" t="s">
        <v>21</v>
      </c>
      <c r="G12" s="8" t="s">
        <v>22</v>
      </c>
      <c r="H12" s="9" t="s">
        <v>23</v>
      </c>
      <c r="I12" s="10" t="s">
        <v>24</v>
      </c>
    </row>
    <row r="13" spans="1:9" x14ac:dyDescent="0.25">
      <c r="A13" s="76" t="s">
        <v>25</v>
      </c>
      <c r="B13" s="77"/>
      <c r="C13" s="77"/>
      <c r="D13" s="77"/>
      <c r="E13" s="78"/>
      <c r="F13" s="36">
        <v>247.5</v>
      </c>
      <c r="G13" s="11">
        <v>45</v>
      </c>
      <c r="H13" s="12"/>
      <c r="I13" s="13">
        <f t="shared" ref="I13:I18" si="0">(F13*H13)+(G13*H13)</f>
        <v>0</v>
      </c>
    </row>
    <row r="14" spans="1:9" x14ac:dyDescent="0.25">
      <c r="A14" s="14" t="s">
        <v>26</v>
      </c>
      <c r="B14" s="15"/>
      <c r="C14" s="15"/>
      <c r="D14" s="15"/>
      <c r="E14" s="16"/>
      <c r="F14" s="36">
        <v>390</v>
      </c>
      <c r="G14" s="11">
        <v>67.5</v>
      </c>
      <c r="H14" s="12"/>
      <c r="I14" s="13">
        <f t="shared" si="0"/>
        <v>0</v>
      </c>
    </row>
    <row r="15" spans="1:9" x14ac:dyDescent="0.25">
      <c r="A15" s="67" t="s">
        <v>27</v>
      </c>
      <c r="B15" s="68"/>
      <c r="C15" s="68"/>
      <c r="D15" s="68"/>
      <c r="E15" s="69"/>
      <c r="F15" s="36">
        <v>457.5</v>
      </c>
      <c r="G15" s="11">
        <v>90</v>
      </c>
      <c r="H15" s="12"/>
      <c r="I15" s="13">
        <f t="shared" si="0"/>
        <v>0</v>
      </c>
    </row>
    <row r="16" spans="1:9" x14ac:dyDescent="0.25">
      <c r="A16" s="67" t="s">
        <v>28</v>
      </c>
      <c r="B16" s="68"/>
      <c r="C16" s="68"/>
      <c r="D16" s="68"/>
      <c r="E16" s="69"/>
      <c r="F16" s="36">
        <v>517.5</v>
      </c>
      <c r="G16" s="11">
        <v>90</v>
      </c>
      <c r="H16" s="12"/>
      <c r="I16" s="13">
        <f t="shared" si="0"/>
        <v>0</v>
      </c>
    </row>
    <row r="17" spans="1:11" x14ac:dyDescent="0.25">
      <c r="A17" s="67" t="s">
        <v>29</v>
      </c>
      <c r="B17" s="68"/>
      <c r="C17" s="68"/>
      <c r="D17" s="68"/>
      <c r="E17" s="69"/>
      <c r="F17" s="36">
        <v>31.5</v>
      </c>
      <c r="G17" s="11">
        <v>0</v>
      </c>
      <c r="H17" s="12"/>
      <c r="I17" s="13">
        <f t="shared" si="0"/>
        <v>0</v>
      </c>
    </row>
    <row r="18" spans="1:11" x14ac:dyDescent="0.25">
      <c r="A18" s="79"/>
      <c r="B18" s="80"/>
      <c r="C18" s="80"/>
      <c r="D18" s="80"/>
      <c r="E18" s="81"/>
      <c r="F18" s="33"/>
      <c r="G18" s="33"/>
      <c r="H18" s="12"/>
      <c r="I18" s="13">
        <f t="shared" si="0"/>
        <v>0</v>
      </c>
    </row>
    <row r="19" spans="1:11" x14ac:dyDescent="0.25">
      <c r="A19" s="82" t="s">
        <v>30</v>
      </c>
      <c r="B19" s="83"/>
      <c r="C19" s="83"/>
      <c r="D19" s="83"/>
      <c r="E19" s="83"/>
      <c r="F19" s="83"/>
      <c r="G19" s="83"/>
      <c r="H19" s="84"/>
      <c r="I19" s="13">
        <f>(F19*H19*2)+(G19*H19)</f>
        <v>0</v>
      </c>
    </row>
    <row r="20" spans="1:11" x14ac:dyDescent="0.25">
      <c r="A20" s="85" t="s">
        <v>31</v>
      </c>
      <c r="B20" s="86"/>
      <c r="C20" s="87"/>
      <c r="D20" s="87"/>
      <c r="E20" s="87"/>
      <c r="F20" s="88" t="s">
        <v>32</v>
      </c>
      <c r="G20" s="88"/>
      <c r="H20" s="88"/>
      <c r="I20" s="13">
        <f>SUM(I13:I19)</f>
        <v>0</v>
      </c>
    </row>
    <row r="21" spans="1:11" x14ac:dyDescent="0.25">
      <c r="A21" s="89"/>
      <c r="B21" s="90"/>
      <c r="C21" s="90"/>
      <c r="D21" s="90"/>
      <c r="E21" s="91"/>
      <c r="F21" s="92" t="s">
        <v>33</v>
      </c>
      <c r="G21" s="93"/>
      <c r="H21" s="94"/>
      <c r="I21" s="13">
        <f>I20*24%</f>
        <v>0</v>
      </c>
    </row>
    <row r="22" spans="1:11" x14ac:dyDescent="0.25">
      <c r="A22" s="89" t="s">
        <v>34</v>
      </c>
      <c r="B22" s="90"/>
      <c r="C22" s="90"/>
      <c r="D22" s="90"/>
      <c r="E22" s="91"/>
      <c r="F22" s="88" t="s">
        <v>35</v>
      </c>
      <c r="G22" s="88"/>
      <c r="H22" s="88"/>
      <c r="I22" s="13">
        <f>I21*10.2%</f>
        <v>0</v>
      </c>
    </row>
    <row r="23" spans="1:11" x14ac:dyDescent="0.25">
      <c r="A23" s="101"/>
      <c r="B23" s="102"/>
      <c r="C23" s="102"/>
      <c r="D23" s="102"/>
      <c r="E23" s="103"/>
      <c r="F23" s="88" t="s">
        <v>46</v>
      </c>
      <c r="G23" s="88"/>
      <c r="H23" s="88"/>
      <c r="I23" s="13">
        <f>I20*9.2%</f>
        <v>0</v>
      </c>
    </row>
    <row r="24" spans="1:11" ht="15.75" thickBot="1" x14ac:dyDescent="0.3">
      <c r="A24" s="104"/>
      <c r="B24" s="105"/>
      <c r="C24" s="105"/>
      <c r="D24" s="105"/>
      <c r="E24" s="106"/>
      <c r="F24" s="107" t="s">
        <v>36</v>
      </c>
      <c r="G24" s="107"/>
      <c r="H24" s="107"/>
      <c r="I24" s="17">
        <f>SUM(I20:I23)</f>
        <v>0</v>
      </c>
    </row>
    <row r="25" spans="1:11" ht="30.75" thickBot="1" x14ac:dyDescent="0.3">
      <c r="A25" s="143" t="s">
        <v>37</v>
      </c>
      <c r="B25" s="144"/>
      <c r="C25" s="144"/>
      <c r="D25" s="144"/>
      <c r="E25" s="145"/>
      <c r="F25" s="8" t="s">
        <v>21</v>
      </c>
      <c r="G25" s="18" t="s">
        <v>22</v>
      </c>
      <c r="H25" s="19" t="s">
        <v>23</v>
      </c>
      <c r="I25" s="20" t="s">
        <v>24</v>
      </c>
    </row>
    <row r="26" spans="1:11" x14ac:dyDescent="0.25">
      <c r="A26" s="146" t="s">
        <v>38</v>
      </c>
      <c r="B26" s="147"/>
      <c r="C26" s="147"/>
      <c r="D26" s="147"/>
      <c r="E26" s="148"/>
      <c r="F26" s="21">
        <v>270</v>
      </c>
      <c r="G26" s="21">
        <v>90</v>
      </c>
      <c r="H26" s="30"/>
      <c r="I26" s="13">
        <f>(F26*H26)+(G26*H26)</f>
        <v>0</v>
      </c>
      <c r="K26" s="35"/>
    </row>
    <row r="27" spans="1:11" x14ac:dyDescent="0.25">
      <c r="A27" s="139" t="s">
        <v>39</v>
      </c>
      <c r="B27" s="140"/>
      <c r="C27" s="140"/>
      <c r="D27" s="140"/>
      <c r="E27" s="149"/>
      <c r="F27" s="22">
        <v>42</v>
      </c>
      <c r="G27" s="21">
        <v>45</v>
      </c>
      <c r="H27" s="23"/>
      <c r="I27" s="13">
        <f t="shared" ref="I27:I31" si="1">(F27*H27)+(G27*H27)</f>
        <v>0</v>
      </c>
    </row>
    <row r="28" spans="1:11" x14ac:dyDescent="0.25">
      <c r="A28" s="24" t="s">
        <v>40</v>
      </c>
      <c r="B28" s="25"/>
      <c r="C28" s="25"/>
      <c r="D28" s="25"/>
      <c r="E28" s="26"/>
      <c r="F28" s="22">
        <v>300</v>
      </c>
      <c r="G28" s="22">
        <v>45</v>
      </c>
      <c r="H28" s="23"/>
      <c r="I28" s="13">
        <f t="shared" si="1"/>
        <v>0</v>
      </c>
    </row>
    <row r="29" spans="1:11" x14ac:dyDescent="0.25">
      <c r="A29" s="24" t="s">
        <v>41</v>
      </c>
      <c r="B29" s="25"/>
      <c r="C29" s="25"/>
      <c r="D29" s="25"/>
      <c r="E29" s="26"/>
      <c r="F29" s="22">
        <v>375</v>
      </c>
      <c r="G29" s="22">
        <v>90</v>
      </c>
      <c r="H29" s="23"/>
      <c r="I29" s="13">
        <f t="shared" si="1"/>
        <v>0</v>
      </c>
    </row>
    <row r="30" spans="1:11" x14ac:dyDescent="0.25">
      <c r="A30" s="139" t="s">
        <v>42</v>
      </c>
      <c r="B30" s="140"/>
      <c r="C30" s="140"/>
      <c r="D30" s="140"/>
      <c r="E30" s="149"/>
      <c r="F30" s="22">
        <v>1020</v>
      </c>
      <c r="G30" s="22">
        <v>90</v>
      </c>
      <c r="H30" s="23"/>
      <c r="I30" s="13">
        <f t="shared" si="1"/>
        <v>0</v>
      </c>
    </row>
    <row r="31" spans="1:11" x14ac:dyDescent="0.25">
      <c r="A31" s="95"/>
      <c r="B31" s="96"/>
      <c r="C31" s="96"/>
      <c r="D31" s="96"/>
      <c r="E31" s="97"/>
      <c r="F31" s="34"/>
      <c r="G31" s="34"/>
      <c r="H31" s="23"/>
      <c r="I31" s="13">
        <f t="shared" si="1"/>
        <v>0</v>
      </c>
    </row>
    <row r="32" spans="1:11" x14ac:dyDescent="0.25">
      <c r="A32" s="98"/>
      <c r="B32" s="99"/>
      <c r="C32" s="100"/>
      <c r="D32" s="100"/>
      <c r="E32" s="100"/>
      <c r="F32" s="134" t="s">
        <v>32</v>
      </c>
      <c r="G32" s="134"/>
      <c r="H32" s="135"/>
      <c r="I32" s="27">
        <f>SUM(I26:I31)</f>
        <v>0</v>
      </c>
    </row>
    <row r="33" spans="1:9" x14ac:dyDescent="0.25">
      <c r="A33" s="136" t="s">
        <v>43</v>
      </c>
      <c r="B33" s="137"/>
      <c r="C33" s="138"/>
      <c r="D33" s="138"/>
      <c r="E33" s="138"/>
      <c r="F33" s="134" t="s">
        <v>33</v>
      </c>
      <c r="G33" s="134"/>
      <c r="H33" s="135"/>
      <c r="I33" s="27">
        <f>I32*24%</f>
        <v>0</v>
      </c>
    </row>
    <row r="34" spans="1:9" x14ac:dyDescent="0.25">
      <c r="A34" s="136"/>
      <c r="B34" s="137"/>
      <c r="C34" s="138"/>
      <c r="D34" s="138"/>
      <c r="E34" s="138"/>
      <c r="F34" s="134" t="s">
        <v>35</v>
      </c>
      <c r="G34" s="134"/>
      <c r="H34" s="135"/>
      <c r="I34" s="27">
        <f>I33*10.2%</f>
        <v>0</v>
      </c>
    </row>
    <row r="35" spans="1:9" x14ac:dyDescent="0.25">
      <c r="A35" s="139" t="s">
        <v>44</v>
      </c>
      <c r="B35" s="140"/>
      <c r="C35" s="140"/>
      <c r="D35" s="141" t="s">
        <v>45</v>
      </c>
      <c r="E35" s="142"/>
      <c r="F35" s="134" t="s">
        <v>46</v>
      </c>
      <c r="G35" s="134"/>
      <c r="H35" s="135"/>
      <c r="I35" s="27">
        <f>I32*9.2%</f>
        <v>0</v>
      </c>
    </row>
    <row r="36" spans="1:9" ht="15.75" thickBot="1" x14ac:dyDescent="0.3">
      <c r="A36" s="31" t="s">
        <v>47</v>
      </c>
      <c r="B36" s="114" t="s">
        <v>48</v>
      </c>
      <c r="C36" s="114"/>
      <c r="D36" s="114"/>
      <c r="E36" s="115"/>
      <c r="F36" s="116" t="s">
        <v>49</v>
      </c>
      <c r="G36" s="117"/>
      <c r="H36" s="118"/>
      <c r="I36" s="28">
        <f>SUM(I32:I35)</f>
        <v>0</v>
      </c>
    </row>
    <row r="37" spans="1:9" ht="15.75" thickBot="1" x14ac:dyDescent="0.3">
      <c r="A37" s="32" t="s">
        <v>50</v>
      </c>
      <c r="B37" s="119" t="s">
        <v>51</v>
      </c>
      <c r="C37" s="120"/>
      <c r="D37" s="120"/>
      <c r="E37" s="121"/>
      <c r="F37" s="122" t="s">
        <v>52</v>
      </c>
      <c r="G37" s="122"/>
      <c r="H37" s="122"/>
      <c r="I37" s="29">
        <f>I36+I24</f>
        <v>0</v>
      </c>
    </row>
    <row r="38" spans="1:9" ht="15.75" thickBot="1" x14ac:dyDescent="0.3">
      <c r="A38" s="123" t="s">
        <v>53</v>
      </c>
      <c r="B38" s="123"/>
      <c r="C38" s="123"/>
      <c r="D38" s="123"/>
      <c r="E38" s="123"/>
      <c r="F38" s="123"/>
      <c r="G38" s="123"/>
      <c r="H38" s="123"/>
      <c r="I38" s="123"/>
    </row>
    <row r="39" spans="1:9" x14ac:dyDescent="0.25">
      <c r="A39" s="124" t="s">
        <v>54</v>
      </c>
      <c r="B39" s="125"/>
      <c r="C39" s="125"/>
      <c r="D39" s="125"/>
      <c r="E39" s="125"/>
      <c r="F39" s="125"/>
      <c r="G39" s="125"/>
      <c r="H39" s="125"/>
      <c r="I39" s="126"/>
    </row>
    <row r="40" spans="1:9" x14ac:dyDescent="0.25">
      <c r="A40" s="37" t="s">
        <v>55</v>
      </c>
      <c r="B40" s="38"/>
      <c r="C40" s="38"/>
      <c r="D40" s="38"/>
      <c r="E40" s="39" t="s">
        <v>56</v>
      </c>
      <c r="F40" s="128">
        <f>H2</f>
        <v>0</v>
      </c>
      <c r="G40" s="128"/>
      <c r="H40" s="129">
        <f>I37*1.5</f>
        <v>0</v>
      </c>
      <c r="I40" s="130"/>
    </row>
    <row r="41" spans="1:9" x14ac:dyDescent="0.25">
      <c r="A41" s="40" t="s">
        <v>57</v>
      </c>
      <c r="B41" s="41"/>
      <c r="C41" s="42"/>
      <c r="D41" s="42"/>
      <c r="E41" s="39" t="s">
        <v>56</v>
      </c>
      <c r="F41" s="128">
        <f>H2+6</f>
        <v>6</v>
      </c>
      <c r="G41" s="131"/>
      <c r="H41" s="132">
        <f>I37*1.75</f>
        <v>0</v>
      </c>
      <c r="I41" s="133"/>
    </row>
    <row r="42" spans="1:9" x14ac:dyDescent="0.25">
      <c r="A42" s="108" t="s">
        <v>58</v>
      </c>
      <c r="B42" s="109"/>
      <c r="C42" s="109"/>
      <c r="D42" s="109"/>
      <c r="E42" s="109"/>
      <c r="F42" s="109"/>
      <c r="G42" s="109"/>
      <c r="H42" s="109"/>
      <c r="I42" s="110"/>
    </row>
    <row r="43" spans="1:9" ht="15.75" thickBot="1" x14ac:dyDescent="0.3">
      <c r="A43" s="111" t="s">
        <v>59</v>
      </c>
      <c r="B43" s="112"/>
      <c r="C43" s="112"/>
      <c r="D43" s="112"/>
      <c r="E43" s="112"/>
      <c r="F43" s="112"/>
      <c r="G43" s="112"/>
      <c r="H43" s="112"/>
      <c r="I43" s="113"/>
    </row>
  </sheetData>
  <mergeCells count="70">
    <mergeCell ref="A1:I1"/>
    <mergeCell ref="B6:D6"/>
    <mergeCell ref="B7:D7"/>
    <mergeCell ref="A2:D2"/>
    <mergeCell ref="H2:I2"/>
    <mergeCell ref="B3:D3"/>
    <mergeCell ref="G3:I3"/>
    <mergeCell ref="B4:D4"/>
    <mergeCell ref="G4:I4"/>
    <mergeCell ref="B5:D5"/>
    <mergeCell ref="E3:F3"/>
    <mergeCell ref="E4:F4"/>
    <mergeCell ref="G5:I5"/>
    <mergeCell ref="G6:I6"/>
    <mergeCell ref="G7:I7"/>
    <mergeCell ref="E5:F5"/>
    <mergeCell ref="E6:F6"/>
    <mergeCell ref="E7:F7"/>
    <mergeCell ref="B9:D9"/>
    <mergeCell ref="B10:D10"/>
    <mergeCell ref="B8:D8"/>
    <mergeCell ref="E9:F9"/>
    <mergeCell ref="H10:I10"/>
    <mergeCell ref="E10:G10"/>
    <mergeCell ref="G9:I9"/>
    <mergeCell ref="E8:G8"/>
    <mergeCell ref="H8:I8"/>
    <mergeCell ref="D11:G11"/>
    <mergeCell ref="A12:E12"/>
    <mergeCell ref="A13:E13"/>
    <mergeCell ref="A15:E15"/>
    <mergeCell ref="A17:E17"/>
    <mergeCell ref="A16:E16"/>
    <mergeCell ref="A18:E18"/>
    <mergeCell ref="F22:H22"/>
    <mergeCell ref="A23:E23"/>
    <mergeCell ref="F23:H23"/>
    <mergeCell ref="A24:E24"/>
    <mergeCell ref="F24:H24"/>
    <mergeCell ref="A19:H19"/>
    <mergeCell ref="A20:E20"/>
    <mergeCell ref="F20:H20"/>
    <mergeCell ref="A21:E21"/>
    <mergeCell ref="F21:H21"/>
    <mergeCell ref="A22:E22"/>
    <mergeCell ref="A35:C35"/>
    <mergeCell ref="D35:E35"/>
    <mergeCell ref="F35:H35"/>
    <mergeCell ref="A25:E25"/>
    <mergeCell ref="F33:H33"/>
    <mergeCell ref="F34:H34"/>
    <mergeCell ref="A31:E31"/>
    <mergeCell ref="A26:E26"/>
    <mergeCell ref="A27:E27"/>
    <mergeCell ref="A32:E32"/>
    <mergeCell ref="A30:E30"/>
    <mergeCell ref="F32:H32"/>
    <mergeCell ref="A33:E34"/>
    <mergeCell ref="F41:G41"/>
    <mergeCell ref="H41:I41"/>
    <mergeCell ref="A42:I42"/>
    <mergeCell ref="A43:I43"/>
    <mergeCell ref="B36:E36"/>
    <mergeCell ref="F36:H36"/>
    <mergeCell ref="B37:E37"/>
    <mergeCell ref="F37:H37"/>
    <mergeCell ref="A39:I39"/>
    <mergeCell ref="F40:G40"/>
    <mergeCell ref="H40:I40"/>
    <mergeCell ref="A38:I38"/>
  </mergeCells>
  <hyperlinks>
    <hyperlink ref="B37" r:id="rId1" xr:uid="{00000000-0004-0000-0200-000000000000}"/>
  </hyperlinks>
  <pageMargins left="0.25" right="0.25" top="0.75" bottom="0.75" header="0.3" footer="0.3"/>
  <pageSetup scale="96" fitToHeight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Day Exhibit</vt:lpstr>
      <vt:lpstr>Prism Exhibit Form</vt:lpstr>
      <vt:lpstr>4-5 Day Exhibit</vt:lpstr>
    </vt:vector>
  </TitlesOfParts>
  <Company>PSAV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Dickinson</dc:creator>
  <cp:lastModifiedBy>Amy Eckenroth</cp:lastModifiedBy>
  <cp:lastPrinted>2019-09-12T18:52:06Z</cp:lastPrinted>
  <dcterms:created xsi:type="dcterms:W3CDTF">2019-09-12T18:10:44Z</dcterms:created>
  <dcterms:modified xsi:type="dcterms:W3CDTF">2019-12-10T00:59:23Z</dcterms:modified>
</cp:coreProperties>
</file>